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ianemc\Desktop\"/>
    </mc:Choice>
  </mc:AlternateContent>
  <bookViews>
    <workbookView xWindow="0" yWindow="0" windowWidth="20490" windowHeight="7755" activeTab="1"/>
  </bookViews>
  <sheets>
    <sheet name="Cronograma" sheetId="4" r:id="rId1"/>
    <sheet name="Orçamento para propostas" sheetId="5" r:id="rId2"/>
    <sheet name="Composição do BDI" sheetId="6" r:id="rId3"/>
  </sheets>
  <definedNames>
    <definedName name="_xlnm.Print_Area" localSheetId="1">'Orçamento para propostas'!$A$1:$O$89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5" l="1"/>
  <c r="N75" i="5" s="1"/>
  <c r="H75" i="5"/>
  <c r="J75" i="5" s="1"/>
  <c r="L72" i="5"/>
  <c r="N72" i="5" s="1"/>
  <c r="H72" i="5"/>
  <c r="J72" i="5" s="1"/>
  <c r="L71" i="5"/>
  <c r="N71" i="5" s="1"/>
  <c r="J71" i="5"/>
  <c r="H71" i="5"/>
  <c r="L70" i="5"/>
  <c r="N70" i="5" s="1"/>
  <c r="H70" i="5"/>
  <c r="J70" i="5" s="1"/>
  <c r="L67" i="5"/>
  <c r="N67" i="5" s="1"/>
  <c r="H67" i="5"/>
  <c r="J67" i="5" s="1"/>
  <c r="L64" i="5"/>
  <c r="N64" i="5" s="1"/>
  <c r="H64" i="5"/>
  <c r="J64" i="5" s="1"/>
  <c r="L63" i="5"/>
  <c r="N63" i="5" s="1"/>
  <c r="H63" i="5"/>
  <c r="J63" i="5" s="1"/>
  <c r="L62" i="5"/>
  <c r="N62" i="5" s="1"/>
  <c r="H62" i="5"/>
  <c r="J62" i="5" s="1"/>
  <c r="L61" i="5"/>
  <c r="N61" i="5" s="1"/>
  <c r="H61" i="5"/>
  <c r="J61" i="5" s="1"/>
  <c r="L60" i="5"/>
  <c r="N60" i="5" s="1"/>
  <c r="H60" i="5"/>
  <c r="J60" i="5" s="1"/>
  <c r="L59" i="5"/>
  <c r="N59" i="5" s="1"/>
  <c r="H59" i="5"/>
  <c r="J59" i="5" s="1"/>
  <c r="L58" i="5"/>
  <c r="N58" i="5" s="1"/>
  <c r="H58" i="5"/>
  <c r="J58" i="5" s="1"/>
  <c r="L57" i="5"/>
  <c r="N57" i="5" s="1"/>
  <c r="H57" i="5"/>
  <c r="J57" i="5" s="1"/>
  <c r="L53" i="5"/>
  <c r="N53" i="5" s="1"/>
  <c r="H53" i="5"/>
  <c r="J53" i="5" s="1"/>
  <c r="L52" i="5"/>
  <c r="N52" i="5" s="1"/>
  <c r="H52" i="5"/>
  <c r="J52" i="5" s="1"/>
  <c r="L51" i="5"/>
  <c r="N51" i="5" s="1"/>
  <c r="H51" i="5"/>
  <c r="J51" i="5" s="1"/>
  <c r="L50" i="5"/>
  <c r="N50" i="5" s="1"/>
  <c r="H50" i="5"/>
  <c r="J50" i="5" s="1"/>
  <c r="L49" i="5"/>
  <c r="N49" i="5" s="1"/>
  <c r="O49" i="5" s="1"/>
  <c r="H49" i="5"/>
  <c r="J49" i="5" s="1"/>
  <c r="L46" i="5"/>
  <c r="N46" i="5" s="1"/>
  <c r="H46" i="5"/>
  <c r="J46" i="5" s="1"/>
  <c r="L45" i="5"/>
  <c r="N45" i="5" s="1"/>
  <c r="H45" i="5"/>
  <c r="J45" i="5" s="1"/>
  <c r="L44" i="5"/>
  <c r="N44" i="5" s="1"/>
  <c r="H44" i="5"/>
  <c r="J44" i="5" s="1"/>
  <c r="L43" i="5"/>
  <c r="N43" i="5" s="1"/>
  <c r="H43" i="5"/>
  <c r="J43" i="5" s="1"/>
  <c r="L42" i="5"/>
  <c r="N42" i="5" s="1"/>
  <c r="H42" i="5"/>
  <c r="J42" i="5" s="1"/>
  <c r="L41" i="5"/>
  <c r="N41" i="5" s="1"/>
  <c r="H41" i="5"/>
  <c r="J41" i="5" s="1"/>
  <c r="L40" i="5"/>
  <c r="N40" i="5" s="1"/>
  <c r="H40" i="5"/>
  <c r="J40" i="5" s="1"/>
  <c r="L39" i="5"/>
  <c r="N39" i="5" s="1"/>
  <c r="H39" i="5"/>
  <c r="J39" i="5" s="1"/>
  <c r="L36" i="5"/>
  <c r="N36" i="5" s="1"/>
  <c r="H36" i="5"/>
  <c r="J36" i="5" s="1"/>
  <c r="L35" i="5"/>
  <c r="N35" i="5" s="1"/>
  <c r="O35" i="5" s="1"/>
  <c r="H35" i="5"/>
  <c r="J35" i="5" s="1"/>
  <c r="L34" i="5"/>
  <c r="N34" i="5" s="1"/>
  <c r="H34" i="5"/>
  <c r="J34" i="5" s="1"/>
  <c r="L31" i="5"/>
  <c r="N31" i="5" s="1"/>
  <c r="H31" i="5"/>
  <c r="J31" i="5" s="1"/>
  <c r="L30" i="5"/>
  <c r="N30" i="5" s="1"/>
  <c r="H30" i="5"/>
  <c r="J30" i="5" s="1"/>
  <c r="L28" i="5"/>
  <c r="N28" i="5" s="1"/>
  <c r="H28" i="5"/>
  <c r="J28" i="5" s="1"/>
  <c r="L27" i="5"/>
  <c r="N27" i="5" s="1"/>
  <c r="H27" i="5"/>
  <c r="J27" i="5" s="1"/>
  <c r="L25" i="5"/>
  <c r="N25" i="5" s="1"/>
  <c r="H25" i="5"/>
  <c r="J25" i="5" s="1"/>
  <c r="L24" i="5"/>
  <c r="N24" i="5" s="1"/>
  <c r="H24" i="5"/>
  <c r="J24" i="5" s="1"/>
  <c r="L22" i="5"/>
  <c r="N22" i="5" s="1"/>
  <c r="H22" i="5"/>
  <c r="J22" i="5" s="1"/>
  <c r="L19" i="5"/>
  <c r="N19" i="5" s="1"/>
  <c r="H19" i="5"/>
  <c r="J19" i="5" s="1"/>
  <c r="L18" i="5"/>
  <c r="N18" i="5" s="1"/>
  <c r="H18" i="5"/>
  <c r="J18" i="5" s="1"/>
  <c r="L17" i="5"/>
  <c r="N17" i="5" s="1"/>
  <c r="H17" i="5"/>
  <c r="J17" i="5" s="1"/>
  <c r="L16" i="5"/>
  <c r="N16" i="5" s="1"/>
  <c r="H16" i="5"/>
  <c r="J16" i="5" s="1"/>
  <c r="L13" i="5"/>
  <c r="N13" i="5" s="1"/>
  <c r="H13" i="5"/>
  <c r="J13" i="5" s="1"/>
  <c r="L12" i="5"/>
  <c r="N12" i="5" s="1"/>
  <c r="H12" i="5"/>
  <c r="J12" i="5" s="1"/>
  <c r="L11" i="5"/>
  <c r="N11" i="5" s="1"/>
  <c r="H11" i="5"/>
  <c r="J11" i="5" s="1"/>
  <c r="L8" i="5"/>
  <c r="N8" i="5" s="1"/>
  <c r="H8" i="5"/>
  <c r="J8" i="5" s="1"/>
  <c r="L7" i="5"/>
  <c r="N7" i="5" s="1"/>
  <c r="H7" i="5"/>
  <c r="J7" i="5" s="1"/>
  <c r="L6" i="5"/>
  <c r="N6" i="5" s="1"/>
  <c r="H6" i="5"/>
  <c r="J6" i="5" s="1"/>
  <c r="O63" i="5" l="1"/>
  <c r="O71" i="5"/>
  <c r="O45" i="5"/>
  <c r="O46" i="5"/>
  <c r="O70" i="5"/>
  <c r="O75" i="5"/>
  <c r="O76" i="5" s="1"/>
  <c r="O25" i="5"/>
  <c r="O11" i="5"/>
  <c r="O18" i="5"/>
  <c r="O27" i="5"/>
  <c r="O57" i="5"/>
  <c r="O60" i="5"/>
  <c r="O41" i="5"/>
  <c r="O28" i="5"/>
  <c r="O36" i="5"/>
  <c r="O50" i="5"/>
  <c r="O67" i="5"/>
  <c r="O68" i="5" s="1"/>
  <c r="O17" i="5"/>
  <c r="O72" i="5"/>
  <c r="O64" i="5"/>
  <c r="O16" i="5"/>
  <c r="O30" i="5"/>
  <c r="O34" i="5"/>
  <c r="O52" i="5"/>
  <c r="O43" i="5"/>
  <c r="O62" i="5"/>
  <c r="O8" i="5"/>
  <c r="O6" i="5"/>
  <c r="O61" i="5"/>
  <c r="O13" i="5"/>
  <c r="O31" i="5"/>
  <c r="O19" i="5"/>
  <c r="O40" i="5"/>
  <c r="O51" i="5"/>
  <c r="O58" i="5"/>
  <c r="O12" i="5"/>
  <c r="O44" i="5"/>
  <c r="O22" i="5"/>
  <c r="O59" i="5"/>
  <c r="O39" i="5"/>
  <c r="O7" i="5"/>
  <c r="O24" i="5"/>
  <c r="O42" i="5"/>
  <c r="O53" i="5"/>
  <c r="O73" i="5" l="1"/>
  <c r="O37" i="5"/>
  <c r="O14" i="5"/>
  <c r="O20" i="5"/>
  <c r="O65" i="5"/>
  <c r="O54" i="5"/>
  <c r="O47" i="5"/>
  <c r="O9" i="5"/>
  <c r="O32" i="5"/>
  <c r="O77" i="5" l="1"/>
  <c r="H14" i="4"/>
  <c r="K14" i="4" s="1"/>
  <c r="J16" i="4"/>
  <c r="J17" i="4" l="1"/>
  <c r="K16" i="4"/>
  <c r="I15" i="4"/>
  <c r="E13" i="4"/>
  <c r="D6" i="4"/>
  <c r="E7" i="4"/>
  <c r="C5" i="4"/>
  <c r="F9" i="4"/>
  <c r="F10" i="4"/>
  <c r="G10" i="4" s="1"/>
  <c r="K10" i="4" s="1"/>
  <c r="F8" i="4"/>
  <c r="C17" i="4" l="1"/>
  <c r="K5" i="4"/>
  <c r="I17" i="4"/>
  <c r="K15" i="4"/>
  <c r="K8" i="4"/>
  <c r="K6" i="4"/>
  <c r="D17" i="4"/>
  <c r="G11" i="4"/>
  <c r="K7" i="4"/>
  <c r="E17" i="4"/>
  <c r="G9" i="4"/>
  <c r="K9" i="4"/>
  <c r="F13" i="4"/>
  <c r="F17" i="4" s="1"/>
  <c r="K13" i="4"/>
  <c r="K17" i="4" l="1"/>
  <c r="J18" i="4" s="1"/>
  <c r="H11" i="4"/>
  <c r="H17" i="4" s="1"/>
  <c r="K11" i="4"/>
  <c r="G17" i="4"/>
  <c r="C19" i="4"/>
  <c r="I18" i="4" l="1"/>
  <c r="G19" i="4"/>
  <c r="G20" i="4" s="1"/>
  <c r="G18" i="4"/>
  <c r="D18" i="4"/>
  <c r="E18" i="4"/>
  <c r="C20" i="4"/>
  <c r="C18" i="4"/>
  <c r="H18" i="4"/>
  <c r="F18" i="4"/>
  <c r="K18" i="4" l="1"/>
</calcChain>
</file>

<file path=xl/sharedStrings.xml><?xml version="1.0" encoding="utf-8"?>
<sst xmlns="http://schemas.openxmlformats.org/spreadsheetml/2006/main" count="314" uniqueCount="197">
  <si>
    <t>Item</t>
  </si>
  <si>
    <t>Descrição</t>
  </si>
  <si>
    <t>Unidade</t>
  </si>
  <si>
    <t>Quantidade</t>
  </si>
  <si>
    <t>SERVIÇOS PRELIMINARES</t>
  </si>
  <si>
    <t>1.1</t>
  </si>
  <si>
    <t>m²</t>
  </si>
  <si>
    <t>1.2</t>
  </si>
  <si>
    <t>CAU</t>
  </si>
  <si>
    <t>un</t>
  </si>
  <si>
    <t>1.3</t>
  </si>
  <si>
    <t>Tapume simples de compensado   h=220cm</t>
  </si>
  <si>
    <t>m</t>
  </si>
  <si>
    <t>Limpeza permanente e final da obra</t>
  </si>
  <si>
    <t>Transporte de material bota-fora</t>
  </si>
  <si>
    <t>m³</t>
  </si>
  <si>
    <t>Sub Total</t>
  </si>
  <si>
    <t>DEMOLIÇÕES E REMOÇÕES</t>
  </si>
  <si>
    <t>2.1</t>
  </si>
  <si>
    <t>2.2</t>
  </si>
  <si>
    <t>2.3</t>
  </si>
  <si>
    <t>PAREDES</t>
  </si>
  <si>
    <t>3.1</t>
  </si>
  <si>
    <t>3.2</t>
  </si>
  <si>
    <t>3.3</t>
  </si>
  <si>
    <t>3.4</t>
  </si>
  <si>
    <t>4.1</t>
  </si>
  <si>
    <t>4.2</t>
  </si>
  <si>
    <t>4.3</t>
  </si>
  <si>
    <t>4.4</t>
  </si>
  <si>
    <t>Mercado</t>
  </si>
  <si>
    <t>PISO</t>
  </si>
  <si>
    <t>5.1</t>
  </si>
  <si>
    <t>5.2</t>
  </si>
  <si>
    <t>FORRO</t>
  </si>
  <si>
    <t>6.1</t>
  </si>
  <si>
    <t>ESQUADRIAS</t>
  </si>
  <si>
    <t>7.1</t>
  </si>
  <si>
    <t>7.2</t>
  </si>
  <si>
    <t>7.3</t>
  </si>
  <si>
    <t>7.4</t>
  </si>
  <si>
    <t>8.1</t>
  </si>
  <si>
    <t>8.2</t>
  </si>
  <si>
    <t>10.1</t>
  </si>
  <si>
    <t>11.1</t>
  </si>
  <si>
    <t>TOTAL CUSTO DA OBRA</t>
  </si>
  <si>
    <t>Material</t>
  </si>
  <si>
    <t>Mão-de-obra</t>
  </si>
  <si>
    <t>BDI%</t>
  </si>
  <si>
    <t>Preço Unitário (R$)</t>
  </si>
  <si>
    <t>Total com BDI (R$)</t>
  </si>
  <si>
    <t>Total Geral (R$)</t>
  </si>
  <si>
    <t>Total (R$)</t>
  </si>
  <si>
    <t>5.3</t>
  </si>
  <si>
    <t>6.2</t>
  </si>
  <si>
    <t>7.5</t>
  </si>
  <si>
    <t>8.2.1</t>
  </si>
  <si>
    <t>INSTALAÇÕES</t>
  </si>
  <si>
    <t>Elétrica</t>
  </si>
  <si>
    <t>8.1.1</t>
  </si>
  <si>
    <t>8.1.2</t>
  </si>
  <si>
    <t>8.1.3</t>
  </si>
  <si>
    <t>8.1.4</t>
  </si>
  <si>
    <t>Selador PVA</t>
  </si>
  <si>
    <t>LEGENDA</t>
  </si>
  <si>
    <t>Códigos de Referência (ver legenda)</t>
  </si>
  <si>
    <t>PLANILHA SINAPI</t>
  </si>
  <si>
    <t>PLANILHA PLEO</t>
  </si>
  <si>
    <t>PREÇOS DE MERCADO</t>
  </si>
  <si>
    <t>Plotagem</t>
  </si>
  <si>
    <t>Taxas CREA/CAU</t>
  </si>
  <si>
    <t>Retirada de esquadria em metalon e vidro</t>
  </si>
  <si>
    <t>Demolição de contrapiso em cimento e areia</t>
  </si>
  <si>
    <t>Fornecimento e instalação de Painel Ripado em MDF  18mm- BP Carvalho.</t>
  </si>
  <si>
    <t>Piso Porcelanato Branco Carrara 100x100cm</t>
  </si>
  <si>
    <t>Soleira de granito preto São Gabriel (2,96 x 0,40)</t>
  </si>
  <si>
    <t>Alvenaria de tijolo Maciço - elevação do piso</t>
  </si>
  <si>
    <t>Alvenaria de tijolo furado - elevação do piso</t>
  </si>
  <si>
    <t>6.3</t>
  </si>
  <si>
    <t>S</t>
  </si>
  <si>
    <t>Fornecimento e instalação de painel fixo de vidro temperado e= 10mm  -  (0,72x2,60m )</t>
  </si>
  <si>
    <t>Fornecimento e instalação de painel fixo de vidro temperado e=10mm  -  (0,67x2,60m )</t>
  </si>
  <si>
    <t>Fornecimento e instalação de painel fixo de vidro temperado e=10mm  -  (0,90x0,50m )- Bandeira da porta</t>
  </si>
  <si>
    <t xml:space="preserve">Ripado de caibro 3x8X2,60 com fixação independente não aparente </t>
  </si>
  <si>
    <t>Banco em madeira maciça Jequitibá ou itaúba com acabamento em verniz acetinado</t>
  </si>
  <si>
    <t>Aparador ( 1,00 x 0,40) em MDF com revestimento em lâminas de jequitibá ou itaúba</t>
  </si>
  <si>
    <t>Aparador ( 1,50 x 0,40) em MDF com revestimento em lâminas de jequitibá ou itaúba</t>
  </si>
  <si>
    <t>8.1.5</t>
  </si>
  <si>
    <t>8.1.7</t>
  </si>
  <si>
    <t>8.1.8</t>
  </si>
  <si>
    <t>Climatização</t>
  </si>
  <si>
    <t>10.3</t>
  </si>
  <si>
    <t>6.4</t>
  </si>
  <si>
    <t>OBRA: Espaço Ecumênico e Espaço dos Caixas Eletrônicos</t>
  </si>
  <si>
    <t>Contrapiso - cimento+areia 1:4 Aplicado em área seca sobre laje- e+5cm</t>
  </si>
  <si>
    <t>Forro modular mineral 62.5X62.5 apoiado em perfil de aço galvanizado com 24mm de base- Instalado</t>
  </si>
  <si>
    <t>Aplicação de fundo selador PVA em teto, 1 demão</t>
  </si>
  <si>
    <t>Aplicação de fundo selador PVA em paredes, 1 demão</t>
  </si>
  <si>
    <t xml:space="preserve">Massa corrida PVA </t>
  </si>
  <si>
    <t xml:space="preserve">Aplicação e lixamento de  massa corrida PVA em teto </t>
  </si>
  <si>
    <t xml:space="preserve">Aplicação e lixamento de  massa corrida PVA em paredes </t>
  </si>
  <si>
    <t>Tinta</t>
  </si>
  <si>
    <t>Aplicação manual com tinta latex acrílica em paredes - 2 demãos</t>
  </si>
  <si>
    <t>Aplicação manual com tinta latex PVA em tetos - 2 demãos</t>
  </si>
  <si>
    <t>Fornecimento e instalação de disjuntor bipolar, corrente nominal de 10 a 50A.</t>
  </si>
  <si>
    <t>Piso de granito preto polido- 90x90cm</t>
  </si>
  <si>
    <t>p</t>
  </si>
  <si>
    <t>P</t>
  </si>
  <si>
    <t>Piso Porcelanato Retificado 60x60 cm na cor cinza</t>
  </si>
  <si>
    <t xml:space="preserve">   P</t>
  </si>
  <si>
    <t>M</t>
  </si>
  <si>
    <t xml:space="preserve">  M</t>
  </si>
  <si>
    <t xml:space="preserve">   S</t>
  </si>
  <si>
    <t>Fornecimento  de tomadas</t>
  </si>
  <si>
    <t>Fornecimento  de interruptores</t>
  </si>
  <si>
    <t>Fornecimento  de Fita de Led + Fonte</t>
  </si>
  <si>
    <t>Fornecimento de  Perfil de embutir em LED 3,5 x 300cm</t>
  </si>
  <si>
    <t>Fornecimento  de Perfil  de  sobrepor em LED 3,5x100 cm</t>
  </si>
  <si>
    <t>Fornecimento  de ar condicionado Split 9000BTUS - ( unidade interna e externa)</t>
  </si>
  <si>
    <t>Fornecimento e instalação de porta de madeira- Folha maciça , 80x210cm, incluindo dobradiças, marco, batentes e guarnições</t>
  </si>
  <si>
    <t>COMPLEMENTO DA OBRA</t>
  </si>
  <si>
    <t>REVESTIMENTOS E PINTURAS</t>
  </si>
  <si>
    <t>4.3.1</t>
  </si>
  <si>
    <t>4.3.2</t>
  </si>
  <si>
    <t>4.4.1</t>
  </si>
  <si>
    <t>4.4.2</t>
  </si>
  <si>
    <t>6.5</t>
  </si>
  <si>
    <t>6.6</t>
  </si>
  <si>
    <t>6.7</t>
  </si>
  <si>
    <t>6.8</t>
  </si>
  <si>
    <t>MOBILIÁRIO FIXO E ACESSÓRIOS</t>
  </si>
  <si>
    <t>Fornecimento e instalação de esquadria de vidro temperado e=10mm com ferragens - Porta de Abrir vai-e-vem (0,90x2,10m)</t>
  </si>
  <si>
    <t>8.1.6</t>
  </si>
  <si>
    <t>4.2.1</t>
  </si>
  <si>
    <t>4.2.2</t>
  </si>
  <si>
    <t>10.2</t>
  </si>
  <si>
    <t>Lixamento de parede</t>
  </si>
  <si>
    <t xml:space="preserve">Paredes de divisória de gesso acartonado duplo com isolamento acústico </t>
  </si>
  <si>
    <t>Parede divisória em gesso acartonado convencional</t>
  </si>
  <si>
    <t>Forro em gesso convencional incluindo negativo de 3,00cm</t>
  </si>
  <si>
    <t xml:space="preserve">Sanca invertida em gesso </t>
  </si>
  <si>
    <t>Composição</t>
  </si>
  <si>
    <t>C</t>
  </si>
  <si>
    <t>Composição Própria</t>
  </si>
  <si>
    <t>Fornecimento e execução de pontos de eletricos p/ Luminária, Interruptor e  tomadas</t>
  </si>
  <si>
    <t>Fornecimento  de luminária de embutir p/ forro modular 30 x 120cm</t>
  </si>
  <si>
    <t>Rodapé em perfil guia  formato "c"  em aço zincado e=0,5mm  70mmx3000mm</t>
  </si>
  <si>
    <t xml:space="preserve"> </t>
  </si>
  <si>
    <t>CRONOGRAMA FÍSICO-FINANCEIRO</t>
  </si>
  <si>
    <t>MÊS 01</t>
  </si>
  <si>
    <t>DESCRIÇÃO</t>
  </si>
  <si>
    <t>1.0</t>
  </si>
  <si>
    <t>Serviços Preliminares</t>
  </si>
  <si>
    <t>2.0</t>
  </si>
  <si>
    <t>Demolições e Remoções</t>
  </si>
  <si>
    <t>3.0</t>
  </si>
  <si>
    <t>Paredes</t>
  </si>
  <si>
    <t>4.0</t>
  </si>
  <si>
    <t>5.0</t>
  </si>
  <si>
    <t>Forro</t>
  </si>
  <si>
    <t>6.0</t>
  </si>
  <si>
    <t>7.0</t>
  </si>
  <si>
    <t>8.0</t>
  </si>
  <si>
    <t>9.0</t>
  </si>
  <si>
    <t>Complemento de Obra</t>
  </si>
  <si>
    <t>Revestimentos e Pinturas</t>
  </si>
  <si>
    <t>Piso</t>
  </si>
  <si>
    <t>Esquadrias</t>
  </si>
  <si>
    <t>Instalações</t>
  </si>
  <si>
    <t>Mobiliário Fixo e Acessórios</t>
  </si>
  <si>
    <t>1ª semana</t>
  </si>
  <si>
    <t>2ª semana</t>
  </si>
  <si>
    <t>3ª semana</t>
  </si>
  <si>
    <t>4ª semana</t>
  </si>
  <si>
    <t>MÊS 02</t>
  </si>
  <si>
    <t>Totais</t>
  </si>
  <si>
    <t>Total mês</t>
  </si>
  <si>
    <t>Total semana</t>
  </si>
  <si>
    <t>%</t>
  </si>
  <si>
    <t>COMPOSIÇÃO DO BDI</t>
  </si>
  <si>
    <t>TIPO DE OBRA</t>
  </si>
  <si>
    <t>BDI para contratação de obras e serviços</t>
  </si>
  <si>
    <t>BDI Diferenciado para fornecimento de
materiais e equipamentos</t>
  </si>
  <si>
    <r>
      <rPr>
        <b/>
        <sz val="11"/>
        <color theme="1"/>
        <rFont val="Calibri"/>
      </rPr>
      <t xml:space="preserve"> EDIFICAÇÕES</t>
    </r>
    <r>
      <rPr>
        <sz val="11"/>
        <color theme="1"/>
        <rFont val="Calibri"/>
      </rPr>
      <t xml:space="preserve">
residenciais,
comerciais e
mistas e seus
respectivos
serviços de
conservação e
manutenção</t>
    </r>
  </si>
  <si>
    <t>Parcelas</t>
  </si>
  <si>
    <t xml:space="preserve">(AC) - Administração Central </t>
  </si>
  <si>
    <t>(S) + (G) - Seguro e Garantia</t>
  </si>
  <si>
    <t>(R) - Risco</t>
  </si>
  <si>
    <t>(DF) - Despesas Financeiras</t>
  </si>
  <si>
    <t>(L) - Lucro</t>
  </si>
  <si>
    <t>Impostos (I= I1+I2+I3+I4):</t>
  </si>
  <si>
    <t>(I1) - PIS</t>
  </si>
  <si>
    <t>(I2 ) - COFINS</t>
  </si>
  <si>
    <t>(I3 ) - ISSQN</t>
  </si>
  <si>
    <t>(I4 ) - Contribuição
Previdenciária (CPRB)</t>
  </si>
  <si>
    <t>BDI com Desoneração 
(incluindo I4)</t>
  </si>
  <si>
    <t xml:space="preserve">BDI sem Desoneração
(desconsiderando I4)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</si>
</sst>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name val="Calibri"/>
      <family val="2"/>
    </font>
    <font>
      <sz val="10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538DD5"/>
        <bgColor rgb="FF538DD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0" xfId="0" applyFill="1"/>
    <xf numFmtId="10" fontId="0" fillId="0" borderId="1" xfId="2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0" xfId="1" applyFont="1" applyFill="1"/>
    <xf numFmtId="43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43" fontId="0" fillId="6" borderId="1" xfId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10" fontId="0" fillId="4" borderId="1" xfId="2" applyNumberFormat="1" applyFont="1" applyFill="1" applyBorder="1" applyAlignment="1">
      <alignment horizontal="center" vertical="center"/>
    </xf>
    <xf numFmtId="43" fontId="0" fillId="6" borderId="1" xfId="1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43" fontId="1" fillId="3" borderId="1" xfId="1" applyFont="1" applyFill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43" fontId="0" fillId="3" borderId="1" xfId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10" fontId="0" fillId="2" borderId="1" xfId="2" applyNumberFormat="1" applyFont="1" applyFill="1" applyBorder="1" applyAlignment="1">
      <alignment horizontal="center" vertical="center"/>
    </xf>
    <xf numFmtId="8" fontId="0" fillId="3" borderId="1" xfId="0" applyNumberFormat="1" applyFill="1" applyBorder="1"/>
    <xf numFmtId="0" fontId="0" fillId="3" borderId="1" xfId="0" applyFill="1" applyBorder="1" applyAlignment="1">
      <alignment vertical="center" wrapText="1"/>
    </xf>
    <xf numFmtId="0" fontId="0" fillId="0" borderId="0" xfId="0" applyFill="1" applyBorder="1"/>
    <xf numFmtId="43" fontId="0" fillId="3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43" fontId="0" fillId="7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Fill="1" applyBorder="1" applyAlignment="1">
      <alignment vertical="center"/>
    </xf>
    <xf numFmtId="43" fontId="0" fillId="7" borderId="6" xfId="0" applyNumberForma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43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43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64" fontId="0" fillId="0" borderId="3" xfId="2" applyNumberFormat="1" applyFont="1" applyBorder="1" applyAlignment="1">
      <alignment horizontal="center" vertical="center"/>
    </xf>
    <xf numFmtId="164" fontId="0" fillId="0" borderId="8" xfId="2" applyNumberFormat="1" applyFont="1" applyBorder="1" applyAlignment="1">
      <alignment horizontal="center" vertical="center"/>
    </xf>
    <xf numFmtId="164" fontId="0" fillId="0" borderId="4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4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8" borderId="9" xfId="4" applyFont="1" applyFill="1" applyBorder="1" applyAlignment="1">
      <alignment horizontal="center" vertical="center"/>
    </xf>
    <xf numFmtId="0" fontId="7" fillId="8" borderId="10" xfId="4" applyFont="1" applyFill="1" applyBorder="1" applyAlignment="1">
      <alignment horizontal="center" vertical="center"/>
    </xf>
    <xf numFmtId="0" fontId="6" fillId="0" borderId="0" xfId="4" applyFont="1"/>
    <xf numFmtId="0" fontId="5" fillId="0" borderId="0" xfId="4"/>
    <xf numFmtId="0" fontId="7" fillId="0" borderId="1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8" fillId="0" borderId="12" xfId="4" applyFont="1" applyBorder="1"/>
    <xf numFmtId="0" fontId="6" fillId="0" borderId="12" xfId="4" applyFont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10" fontId="6" fillId="0" borderId="1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10" fontId="7" fillId="0" borderId="13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10" fontId="6" fillId="0" borderId="0" xfId="4" applyNumberFormat="1" applyFont="1" applyAlignment="1">
      <alignment horizontal="center" vertical="center"/>
    </xf>
    <xf numFmtId="0" fontId="9" fillId="9" borderId="14" xfId="4" applyFont="1" applyFill="1" applyBorder="1" applyAlignment="1">
      <alignment horizontal="center" vertical="center" wrapText="1"/>
    </xf>
    <xf numFmtId="10" fontId="9" fillId="9" borderId="14" xfId="4" applyNumberFormat="1" applyFont="1" applyFill="1" applyBorder="1" applyAlignment="1">
      <alignment horizontal="center" vertical="center"/>
    </xf>
    <xf numFmtId="0" fontId="10" fillId="10" borderId="1" xfId="4" applyFont="1" applyFill="1" applyBorder="1" applyAlignment="1">
      <alignment horizontal="left" vertical="center"/>
    </xf>
    <xf numFmtId="0" fontId="8" fillId="0" borderId="1" xfId="4" applyFont="1" applyBorder="1"/>
  </cellXfs>
  <cellStyles count="5">
    <cellStyle name="Normal" xfId="0" builtinId="0"/>
    <cellStyle name="Normal 2" xfId="4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" sqref="E1"/>
    </sheetView>
  </sheetViews>
  <sheetFormatPr defaultRowHeight="15" x14ac:dyDescent="0.25"/>
  <cols>
    <col min="2" max="2" width="26.28515625" bestFit="1" customWidth="1"/>
    <col min="3" max="10" width="15.7109375" customWidth="1"/>
    <col min="11" max="11" width="10.5703125" bestFit="1" customWidth="1"/>
  </cols>
  <sheetData>
    <row r="1" spans="1:11" x14ac:dyDescent="0.25">
      <c r="E1" t="s">
        <v>148</v>
      </c>
    </row>
    <row r="3" spans="1:11" ht="24.95" customHeight="1" x14ac:dyDescent="0.25">
      <c r="A3" s="98" t="s">
        <v>150</v>
      </c>
      <c r="B3" s="98"/>
      <c r="C3" s="98" t="s">
        <v>149</v>
      </c>
      <c r="D3" s="98"/>
      <c r="E3" s="98"/>
      <c r="F3" s="98"/>
      <c r="G3" s="98" t="s">
        <v>174</v>
      </c>
      <c r="H3" s="98"/>
      <c r="I3" s="98"/>
      <c r="J3" s="98"/>
    </row>
    <row r="4" spans="1:11" ht="24.95" customHeight="1" x14ac:dyDescent="0.25">
      <c r="A4" s="98"/>
      <c r="B4" s="98"/>
      <c r="C4" s="2" t="s">
        <v>170</v>
      </c>
      <c r="D4" s="2" t="s">
        <v>171</v>
      </c>
      <c r="E4" s="2" t="s">
        <v>172</v>
      </c>
      <c r="F4" s="2" t="s">
        <v>173</v>
      </c>
      <c r="G4" s="2" t="s">
        <v>170</v>
      </c>
      <c r="H4" s="2" t="s">
        <v>171</v>
      </c>
      <c r="I4" s="2" t="s">
        <v>172</v>
      </c>
      <c r="J4" s="2" t="s">
        <v>173</v>
      </c>
      <c r="K4" s="11" t="s">
        <v>175</v>
      </c>
    </row>
    <row r="5" spans="1:11" s="82" customFormat="1" ht="24.95" customHeight="1" x14ac:dyDescent="0.25">
      <c r="A5" s="90" t="s">
        <v>151</v>
      </c>
      <c r="B5" s="80" t="s">
        <v>152</v>
      </c>
      <c r="C5" s="81" t="e">
        <f>#REF!</f>
        <v>#REF!</v>
      </c>
      <c r="D5" s="1"/>
      <c r="E5" s="1"/>
      <c r="F5" s="1"/>
      <c r="G5" s="1"/>
      <c r="H5" s="1"/>
      <c r="I5" s="1"/>
      <c r="J5" s="1"/>
      <c r="K5" s="89" t="e">
        <f>SUM(C5:J5)</f>
        <v>#REF!</v>
      </c>
    </row>
    <row r="6" spans="1:11" s="82" customFormat="1" ht="24.95" customHeight="1" x14ac:dyDescent="0.25">
      <c r="A6" s="2" t="s">
        <v>153</v>
      </c>
      <c r="B6" s="1" t="s">
        <v>154</v>
      </c>
      <c r="C6" s="1"/>
      <c r="D6" s="81" t="e">
        <f>#REF!</f>
        <v>#REF!</v>
      </c>
      <c r="E6" s="1"/>
      <c r="F6" s="1"/>
      <c r="G6" s="1"/>
      <c r="H6" s="1"/>
      <c r="I6" s="1"/>
      <c r="J6" s="1"/>
      <c r="K6" s="89" t="e">
        <f t="shared" ref="K6:K16" si="0">SUM(C6:J6)</f>
        <v>#REF!</v>
      </c>
    </row>
    <row r="7" spans="1:11" s="82" customFormat="1" ht="24.95" customHeight="1" x14ac:dyDescent="0.25">
      <c r="A7" s="2" t="s">
        <v>155</v>
      </c>
      <c r="B7" s="1" t="s">
        <v>156</v>
      </c>
      <c r="C7" s="1"/>
      <c r="D7" s="1"/>
      <c r="E7" s="81" t="e">
        <f>#REF!</f>
        <v>#REF!</v>
      </c>
      <c r="F7" s="1"/>
      <c r="G7" s="1"/>
      <c r="H7" s="1"/>
      <c r="I7" s="1"/>
      <c r="J7" s="1"/>
      <c r="K7" s="89" t="e">
        <f t="shared" si="0"/>
        <v>#REF!</v>
      </c>
    </row>
    <row r="8" spans="1:11" s="82" customFormat="1" ht="24.95" customHeight="1" x14ac:dyDescent="0.25">
      <c r="A8" s="2" t="s">
        <v>157</v>
      </c>
      <c r="B8" s="1" t="s">
        <v>165</v>
      </c>
      <c r="C8" s="1"/>
      <c r="D8" s="1"/>
      <c r="E8" s="1"/>
      <c r="F8" s="81" t="e">
        <f>#REF!</f>
        <v>#REF!</v>
      </c>
      <c r="G8" s="1"/>
      <c r="H8" s="1"/>
      <c r="I8" s="1"/>
      <c r="J8" s="1"/>
      <c r="K8" s="89" t="e">
        <f t="shared" si="0"/>
        <v>#REF!</v>
      </c>
    </row>
    <row r="9" spans="1:11" s="82" customFormat="1" ht="24.95" customHeight="1" x14ac:dyDescent="0.25">
      <c r="A9" s="2" t="s">
        <v>158</v>
      </c>
      <c r="B9" s="83" t="s">
        <v>159</v>
      </c>
      <c r="C9" s="1"/>
      <c r="D9" s="1"/>
      <c r="E9" s="1"/>
      <c r="F9" s="81" t="e">
        <f>#REF!/2</f>
        <v>#REF!</v>
      </c>
      <c r="G9" s="81" t="e">
        <f>F9</f>
        <v>#REF!</v>
      </c>
      <c r="H9" s="1"/>
      <c r="I9" s="1"/>
      <c r="J9" s="1"/>
      <c r="K9" s="89" t="e">
        <f t="shared" si="0"/>
        <v>#REF!</v>
      </c>
    </row>
    <row r="10" spans="1:11" s="82" customFormat="1" ht="24.95" customHeight="1" x14ac:dyDescent="0.25">
      <c r="A10" s="2" t="s">
        <v>160</v>
      </c>
      <c r="B10" s="1" t="s">
        <v>166</v>
      </c>
      <c r="C10" s="1"/>
      <c r="D10" s="1"/>
      <c r="E10" s="1"/>
      <c r="F10" s="81" t="e">
        <f>#REF!/2</f>
        <v>#REF!</v>
      </c>
      <c r="G10" s="81" t="e">
        <f>F10</f>
        <v>#REF!</v>
      </c>
      <c r="H10" s="1"/>
      <c r="I10" s="1"/>
      <c r="J10" s="1"/>
      <c r="K10" s="89" t="e">
        <f t="shared" si="0"/>
        <v>#REF!</v>
      </c>
    </row>
    <row r="11" spans="1:11" s="82" customFormat="1" ht="24.95" customHeight="1" x14ac:dyDescent="0.25">
      <c r="A11" s="2" t="s">
        <v>161</v>
      </c>
      <c r="B11" s="1" t="s">
        <v>167</v>
      </c>
      <c r="C11" s="1"/>
      <c r="D11" s="1"/>
      <c r="E11" s="1"/>
      <c r="F11" s="1"/>
      <c r="G11" s="81" t="e">
        <f>#REF!/2</f>
        <v>#REF!</v>
      </c>
      <c r="H11" s="81" t="e">
        <f>G11</f>
        <v>#REF!</v>
      </c>
      <c r="I11" s="1"/>
      <c r="J11" s="1"/>
      <c r="K11" s="89" t="e">
        <f t="shared" si="0"/>
        <v>#REF!</v>
      </c>
    </row>
    <row r="12" spans="1:11" s="82" customFormat="1" ht="24.95" customHeight="1" x14ac:dyDescent="0.25">
      <c r="A12" s="2" t="s">
        <v>162</v>
      </c>
      <c r="B12" s="1" t="s">
        <v>168</v>
      </c>
      <c r="C12" s="84"/>
      <c r="D12" s="84"/>
      <c r="E12" s="84"/>
      <c r="F12" s="84"/>
      <c r="G12" s="84"/>
      <c r="H12" s="84"/>
      <c r="I12" s="84"/>
      <c r="J12" s="85"/>
      <c r="K12" s="89"/>
    </row>
    <row r="13" spans="1:11" s="82" customFormat="1" ht="24.95" customHeight="1" x14ac:dyDescent="0.25">
      <c r="A13" s="2" t="s">
        <v>41</v>
      </c>
      <c r="B13" s="86" t="s">
        <v>58</v>
      </c>
      <c r="C13" s="80"/>
      <c r="D13" s="80"/>
      <c r="E13" s="87" t="e">
        <f>#REF!/2</f>
        <v>#REF!</v>
      </c>
      <c r="F13" s="87" t="e">
        <f>E13</f>
        <v>#REF!</v>
      </c>
      <c r="G13" s="80"/>
      <c r="H13" s="86"/>
      <c r="I13" s="80"/>
      <c r="J13" s="80"/>
      <c r="K13" s="89" t="e">
        <f t="shared" si="0"/>
        <v>#REF!</v>
      </c>
    </row>
    <row r="14" spans="1:11" s="82" customFormat="1" ht="24.95" customHeight="1" x14ac:dyDescent="0.25">
      <c r="A14" s="2" t="s">
        <v>42</v>
      </c>
      <c r="B14" s="31" t="s">
        <v>90</v>
      </c>
      <c r="C14" s="1"/>
      <c r="D14" s="1"/>
      <c r="E14" s="1"/>
      <c r="F14" s="1"/>
      <c r="G14" s="1"/>
      <c r="H14" s="81" t="e">
        <f>#REF!</f>
        <v>#REF!</v>
      </c>
      <c r="I14" s="1"/>
      <c r="J14" s="1"/>
      <c r="K14" s="89" t="e">
        <f t="shared" si="0"/>
        <v>#REF!</v>
      </c>
    </row>
    <row r="15" spans="1:11" s="82" customFormat="1" ht="24.95" customHeight="1" x14ac:dyDescent="0.25">
      <c r="A15" s="2" t="s">
        <v>162</v>
      </c>
      <c r="B15" s="1" t="s">
        <v>169</v>
      </c>
      <c r="C15" s="1"/>
      <c r="D15" s="1"/>
      <c r="E15" s="1"/>
      <c r="F15" s="1"/>
      <c r="G15" s="1"/>
      <c r="H15" s="1"/>
      <c r="I15" s="81" t="e">
        <f>#REF!</f>
        <v>#REF!</v>
      </c>
      <c r="J15" s="1"/>
      <c r="K15" s="89" t="e">
        <f t="shared" si="0"/>
        <v>#REF!</v>
      </c>
    </row>
    <row r="16" spans="1:11" s="82" customFormat="1" ht="24.95" customHeight="1" x14ac:dyDescent="0.25">
      <c r="A16" s="2" t="s">
        <v>163</v>
      </c>
      <c r="B16" s="1" t="s">
        <v>164</v>
      </c>
      <c r="C16" s="1"/>
      <c r="D16" s="1"/>
      <c r="E16" s="1"/>
      <c r="F16" s="1"/>
      <c r="G16" s="1"/>
      <c r="H16" s="1"/>
      <c r="I16" s="1"/>
      <c r="J16" s="81" t="e">
        <f>#REF!</f>
        <v>#REF!</v>
      </c>
      <c r="K16" s="89" t="e">
        <f t="shared" si="0"/>
        <v>#REF!</v>
      </c>
    </row>
    <row r="17" spans="2:11" s="82" customFormat="1" ht="24.95" customHeight="1" x14ac:dyDescent="0.25">
      <c r="B17" s="88" t="s">
        <v>177</v>
      </c>
      <c r="C17" s="89" t="e">
        <f>SUM(C5:C16)</f>
        <v>#REF!</v>
      </c>
      <c r="D17" s="89" t="e">
        <f t="shared" ref="D17:J17" si="1">SUM(D5:D16)</f>
        <v>#REF!</v>
      </c>
      <c r="E17" s="89" t="e">
        <f t="shared" si="1"/>
        <v>#REF!</v>
      </c>
      <c r="F17" s="89" t="e">
        <f t="shared" si="1"/>
        <v>#REF!</v>
      </c>
      <c r="G17" s="89" t="e">
        <f t="shared" si="1"/>
        <v>#REF!</v>
      </c>
      <c r="H17" s="89" t="e">
        <f t="shared" si="1"/>
        <v>#REF!</v>
      </c>
      <c r="I17" s="89" t="e">
        <f t="shared" si="1"/>
        <v>#REF!</v>
      </c>
      <c r="J17" s="89" t="e">
        <f t="shared" si="1"/>
        <v>#REF!</v>
      </c>
      <c r="K17" s="91" t="e">
        <f>SUM(K5:K16)</f>
        <v>#REF!</v>
      </c>
    </row>
    <row r="18" spans="2:11" s="82" customFormat="1" ht="24.95" customHeight="1" x14ac:dyDescent="0.25">
      <c r="B18" s="88" t="s">
        <v>178</v>
      </c>
      <c r="C18" s="93" t="e">
        <f>C17/$K$17</f>
        <v>#REF!</v>
      </c>
      <c r="D18" s="93" t="e">
        <f t="shared" ref="D18:J18" si="2">D17/$K$17</f>
        <v>#REF!</v>
      </c>
      <c r="E18" s="93" t="e">
        <f t="shared" si="2"/>
        <v>#REF!</v>
      </c>
      <c r="F18" s="93" t="e">
        <f t="shared" si="2"/>
        <v>#REF!</v>
      </c>
      <c r="G18" s="93" t="e">
        <f t="shared" si="2"/>
        <v>#REF!</v>
      </c>
      <c r="H18" s="93" t="e">
        <f t="shared" si="2"/>
        <v>#REF!</v>
      </c>
      <c r="I18" s="93" t="e">
        <f t="shared" si="2"/>
        <v>#REF!</v>
      </c>
      <c r="J18" s="93" t="e">
        <f t="shared" si="2"/>
        <v>#REF!</v>
      </c>
      <c r="K18" s="92" t="e">
        <f>SUM(C18:J18)</f>
        <v>#REF!</v>
      </c>
    </row>
    <row r="19" spans="2:11" ht="24.95" customHeight="1" x14ac:dyDescent="0.25">
      <c r="B19" s="88" t="s">
        <v>176</v>
      </c>
      <c r="C19" s="99" t="e">
        <f>C17+D17+E17+F17</f>
        <v>#REF!</v>
      </c>
      <c r="D19" s="100"/>
      <c r="E19" s="100"/>
      <c r="F19" s="100"/>
      <c r="G19" s="99" t="e">
        <f>G17+H17+I17+J17</f>
        <v>#REF!</v>
      </c>
      <c r="H19" s="100"/>
      <c r="I19" s="100"/>
      <c r="J19" s="100"/>
    </row>
    <row r="20" spans="2:11" ht="24.95" customHeight="1" x14ac:dyDescent="0.25">
      <c r="B20" s="88" t="s">
        <v>178</v>
      </c>
      <c r="C20" s="95" t="e">
        <f>C19/K17</f>
        <v>#REF!</v>
      </c>
      <c r="D20" s="96"/>
      <c r="E20" s="96"/>
      <c r="F20" s="97"/>
      <c r="G20" s="95" t="e">
        <f>G19/K17</f>
        <v>#REF!</v>
      </c>
      <c r="H20" s="96"/>
      <c r="I20" s="96"/>
      <c r="J20" s="97"/>
    </row>
  </sheetData>
  <mergeCells count="7">
    <mergeCell ref="C20:F20"/>
    <mergeCell ref="G20:J20"/>
    <mergeCell ref="A3:B4"/>
    <mergeCell ref="C3:F3"/>
    <mergeCell ref="G3:J3"/>
    <mergeCell ref="C19:F19"/>
    <mergeCell ref="G19:J1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0"/>
  <sheetViews>
    <sheetView tabSelected="1" zoomScale="98" zoomScaleNormal="98" workbookViewId="0">
      <pane xSplit="4" ySplit="4" topLeftCell="I36" activePane="bottomRight" state="frozen"/>
      <selection pane="topRight" activeCell="D1" sqref="D1"/>
      <selection pane="bottomLeft" activeCell="A3" sqref="A3"/>
      <selection pane="bottomRight" activeCell="D85" sqref="D85"/>
    </sheetView>
  </sheetViews>
  <sheetFormatPr defaultRowHeight="15" x14ac:dyDescent="0.25"/>
  <cols>
    <col min="1" max="1" width="6.140625" customWidth="1"/>
    <col min="2" max="2" width="11" customWidth="1"/>
    <col min="3" max="3" width="4.42578125" customWidth="1"/>
    <col min="4" max="4" width="106" bestFit="1" customWidth="1"/>
    <col min="5" max="5" width="6.42578125" style="16" customWidth="1"/>
    <col min="6" max="6" width="8.42578125" style="16" customWidth="1"/>
    <col min="7" max="7" width="12" style="29" bestFit="1" customWidth="1"/>
    <col min="8" max="8" width="11.5703125" style="29" customWidth="1"/>
    <col min="9" max="9" width="7.140625" style="16" customWidth="1"/>
    <col min="10" max="10" width="13.28515625" style="29" customWidth="1"/>
    <col min="11" max="11" width="9.7109375" style="29" customWidth="1"/>
    <col min="12" max="12" width="10.5703125" style="29" bestFit="1" customWidth="1"/>
    <col min="13" max="13" width="7.140625" style="16" bestFit="1" customWidth="1"/>
    <col min="14" max="14" width="11.5703125" style="29" customWidth="1"/>
    <col min="15" max="15" width="15.28515625" style="29" bestFit="1" customWidth="1"/>
  </cols>
  <sheetData>
    <row r="2" spans="1:15" ht="21" x14ac:dyDescent="0.35">
      <c r="A2" s="101" t="s">
        <v>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s="20" customFormat="1" x14ac:dyDescent="0.25">
      <c r="A3" s="2"/>
      <c r="B3" s="2"/>
      <c r="C3" s="2"/>
      <c r="D3" s="2"/>
      <c r="E3" s="11"/>
      <c r="F3" s="11"/>
      <c r="G3" s="102" t="s">
        <v>46</v>
      </c>
      <c r="H3" s="102"/>
      <c r="I3" s="102"/>
      <c r="J3" s="102"/>
      <c r="K3" s="102" t="s">
        <v>47</v>
      </c>
      <c r="L3" s="102"/>
      <c r="M3" s="102"/>
      <c r="N3" s="102"/>
      <c r="O3" s="103" t="s">
        <v>51</v>
      </c>
    </row>
    <row r="4" spans="1:15" ht="49.5" customHeight="1" x14ac:dyDescent="0.25">
      <c r="A4" s="3" t="s">
        <v>0</v>
      </c>
      <c r="B4" s="104" t="s">
        <v>65</v>
      </c>
      <c r="C4" s="105"/>
      <c r="D4" s="3" t="s">
        <v>1</v>
      </c>
      <c r="E4" s="33" t="s">
        <v>2</v>
      </c>
      <c r="F4" s="33" t="s">
        <v>3</v>
      </c>
      <c r="G4" s="77" t="s">
        <v>49</v>
      </c>
      <c r="H4" s="79" t="s">
        <v>52</v>
      </c>
      <c r="I4" s="78" t="s">
        <v>48</v>
      </c>
      <c r="J4" s="77" t="s">
        <v>50</v>
      </c>
      <c r="K4" s="77" t="s">
        <v>49</v>
      </c>
      <c r="L4" s="79" t="s">
        <v>52</v>
      </c>
      <c r="M4" s="78" t="s">
        <v>48</v>
      </c>
      <c r="N4" s="77" t="s">
        <v>50</v>
      </c>
      <c r="O4" s="103"/>
    </row>
    <row r="5" spans="1:15" x14ac:dyDescent="0.25">
      <c r="A5" s="4">
        <v>1</v>
      </c>
      <c r="B5" s="4"/>
      <c r="C5" s="4"/>
      <c r="D5" s="15" t="s">
        <v>4</v>
      </c>
      <c r="E5" s="15"/>
      <c r="F5" s="15"/>
      <c r="G5" s="19"/>
      <c r="H5" s="19"/>
      <c r="I5" s="15"/>
      <c r="J5" s="19"/>
      <c r="K5" s="19"/>
      <c r="L5" s="19"/>
      <c r="M5" s="15"/>
      <c r="N5" s="19"/>
      <c r="O5" s="19"/>
    </row>
    <row r="6" spans="1:15" x14ac:dyDescent="0.25">
      <c r="A6" s="2" t="s">
        <v>5</v>
      </c>
      <c r="B6" s="5">
        <v>10902</v>
      </c>
      <c r="C6" s="5" t="s">
        <v>106</v>
      </c>
      <c r="D6" s="1" t="s">
        <v>69</v>
      </c>
      <c r="E6" s="11" t="s">
        <v>6</v>
      </c>
      <c r="F6" s="6">
        <v>1.5</v>
      </c>
      <c r="G6" s="28"/>
      <c r="H6" s="28">
        <f t="shared" ref="H6:H8" si="0">TRUNC(G6*F6,2)</f>
        <v>0</v>
      </c>
      <c r="I6" s="17">
        <v>0.22670000000000001</v>
      </c>
      <c r="J6" s="28">
        <f t="shared" ref="J6:J8" si="1">TRUNC(H6*(1+I6),2)</f>
        <v>0</v>
      </c>
      <c r="K6" s="28"/>
      <c r="L6" s="28">
        <f t="shared" ref="L6:L8" si="2">TRUNC(F6*K6,2)</f>
        <v>0</v>
      </c>
      <c r="M6" s="17">
        <v>0.22670000000000001</v>
      </c>
      <c r="N6" s="28">
        <f>TRUNC(L6*(1+M6),2)</f>
        <v>0</v>
      </c>
      <c r="O6" s="30">
        <f t="shared" ref="O6:O8" si="3">N6+J6</f>
        <v>0</v>
      </c>
    </row>
    <row r="7" spans="1:15" x14ac:dyDescent="0.25">
      <c r="A7" s="2" t="s">
        <v>7</v>
      </c>
      <c r="B7" s="5" t="s">
        <v>8</v>
      </c>
      <c r="C7" s="5"/>
      <c r="D7" s="1" t="s">
        <v>70</v>
      </c>
      <c r="E7" s="11" t="s">
        <v>9</v>
      </c>
      <c r="F7" s="6">
        <v>1</v>
      </c>
      <c r="G7" s="28"/>
      <c r="H7" s="28">
        <f t="shared" si="0"/>
        <v>0</v>
      </c>
      <c r="I7" s="17">
        <v>0.22670000000000001</v>
      </c>
      <c r="J7" s="28">
        <f t="shared" si="1"/>
        <v>0</v>
      </c>
      <c r="K7" s="28"/>
      <c r="L7" s="28">
        <f t="shared" si="2"/>
        <v>0</v>
      </c>
      <c r="M7" s="17">
        <v>0.22670000000000001</v>
      </c>
      <c r="N7" s="28">
        <f t="shared" ref="N7:N8" si="4">TRUNC(L7*(1+M7),2)</f>
        <v>0</v>
      </c>
      <c r="O7" s="30">
        <f t="shared" si="3"/>
        <v>0</v>
      </c>
    </row>
    <row r="8" spans="1:15" x14ac:dyDescent="0.25">
      <c r="A8" s="2" t="s">
        <v>10</v>
      </c>
      <c r="B8" s="5">
        <v>23101</v>
      </c>
      <c r="C8" s="5" t="s">
        <v>106</v>
      </c>
      <c r="D8" s="1" t="s">
        <v>11</v>
      </c>
      <c r="E8" s="11" t="s">
        <v>12</v>
      </c>
      <c r="F8" s="6">
        <v>10</v>
      </c>
      <c r="G8" s="28"/>
      <c r="H8" s="28">
        <f t="shared" si="0"/>
        <v>0</v>
      </c>
      <c r="I8" s="17">
        <v>0.22670000000000001</v>
      </c>
      <c r="J8" s="28">
        <f t="shared" si="1"/>
        <v>0</v>
      </c>
      <c r="K8" s="28"/>
      <c r="L8" s="28">
        <f t="shared" si="2"/>
        <v>0</v>
      </c>
      <c r="M8" s="17">
        <v>0.22670000000000001</v>
      </c>
      <c r="N8" s="28">
        <f t="shared" si="4"/>
        <v>0</v>
      </c>
      <c r="O8" s="30">
        <f t="shared" si="3"/>
        <v>0</v>
      </c>
    </row>
    <row r="9" spans="1:15" x14ac:dyDescent="0.25">
      <c r="A9" s="7"/>
      <c r="B9" s="7"/>
      <c r="C9" s="7"/>
      <c r="D9" s="8" t="s">
        <v>16</v>
      </c>
      <c r="E9" s="8"/>
      <c r="F9" s="8"/>
      <c r="G9" s="18"/>
      <c r="H9" s="53"/>
      <c r="I9" s="8"/>
      <c r="J9" s="53"/>
      <c r="K9" s="18"/>
      <c r="L9" s="53"/>
      <c r="M9" s="8"/>
      <c r="N9" s="53"/>
      <c r="O9" s="18">
        <f>SUM(O6:O8)</f>
        <v>0</v>
      </c>
    </row>
    <row r="10" spans="1:15" x14ac:dyDescent="0.25">
      <c r="A10" s="4">
        <v>2</v>
      </c>
      <c r="B10" s="4"/>
      <c r="C10" s="4"/>
      <c r="D10" s="15" t="s">
        <v>17</v>
      </c>
      <c r="E10" s="15"/>
      <c r="F10" s="15"/>
      <c r="G10" s="19"/>
      <c r="H10" s="55"/>
      <c r="I10" s="15"/>
      <c r="J10" s="55"/>
      <c r="K10" s="19"/>
      <c r="L10" s="55"/>
      <c r="M10" s="15"/>
      <c r="N10" s="55"/>
      <c r="O10" s="47"/>
    </row>
    <row r="11" spans="1:15" x14ac:dyDescent="0.25">
      <c r="A11" s="2" t="s">
        <v>18</v>
      </c>
      <c r="B11" s="11">
        <v>102191</v>
      </c>
      <c r="C11" s="11" t="s">
        <v>79</v>
      </c>
      <c r="D11" s="31" t="s">
        <v>71</v>
      </c>
      <c r="E11" s="11" t="s">
        <v>6</v>
      </c>
      <c r="F11" s="6">
        <v>18.559999999999999</v>
      </c>
      <c r="G11" s="28"/>
      <c r="H11" s="28">
        <f t="shared" ref="H11:H13" si="5">TRUNC(G11*F11,2)</f>
        <v>0</v>
      </c>
      <c r="I11" s="17">
        <v>0.22670000000000001</v>
      </c>
      <c r="J11" s="28">
        <f t="shared" ref="J11:J13" si="6">TRUNC(H11*(1+I11),2)</f>
        <v>0</v>
      </c>
      <c r="K11" s="28"/>
      <c r="L11" s="28">
        <f t="shared" ref="L11:L13" si="7">TRUNC(F11*K11,2)</f>
        <v>0</v>
      </c>
      <c r="M11" s="17">
        <v>0.22670000000000001</v>
      </c>
      <c r="N11" s="28">
        <f t="shared" ref="N11:N13" si="8">TRUNC(L11*(1+M11),2)</f>
        <v>0</v>
      </c>
      <c r="O11" s="30">
        <f t="shared" ref="O11:O13" si="9">N11+J11</f>
        <v>0</v>
      </c>
    </row>
    <row r="12" spans="1:15" x14ac:dyDescent="0.25">
      <c r="A12" s="2" t="s">
        <v>19</v>
      </c>
      <c r="B12" s="11">
        <v>22131</v>
      </c>
      <c r="C12" s="11" t="s">
        <v>107</v>
      </c>
      <c r="D12" s="1" t="s">
        <v>72</v>
      </c>
      <c r="E12" s="11" t="s">
        <v>6</v>
      </c>
      <c r="F12" s="6">
        <v>45</v>
      </c>
      <c r="G12" s="28"/>
      <c r="H12" s="28">
        <f t="shared" si="5"/>
        <v>0</v>
      </c>
      <c r="I12" s="17">
        <v>0.22670000000000001</v>
      </c>
      <c r="J12" s="28">
        <f t="shared" si="6"/>
        <v>0</v>
      </c>
      <c r="K12" s="28"/>
      <c r="L12" s="28">
        <f t="shared" si="7"/>
        <v>0</v>
      </c>
      <c r="M12" s="17">
        <v>0.22670000000000001</v>
      </c>
      <c r="N12" s="28">
        <f t="shared" si="8"/>
        <v>0</v>
      </c>
      <c r="O12" s="30">
        <f t="shared" si="9"/>
        <v>0</v>
      </c>
    </row>
    <row r="13" spans="1:15" x14ac:dyDescent="0.25">
      <c r="A13" s="2" t="s">
        <v>20</v>
      </c>
      <c r="B13" s="5">
        <v>31403</v>
      </c>
      <c r="C13" s="5" t="s">
        <v>106</v>
      </c>
      <c r="D13" s="1" t="s">
        <v>14</v>
      </c>
      <c r="E13" s="11" t="s">
        <v>15</v>
      </c>
      <c r="F13" s="6">
        <v>4</v>
      </c>
      <c r="G13" s="28"/>
      <c r="H13" s="28">
        <f t="shared" si="5"/>
        <v>0</v>
      </c>
      <c r="I13" s="17">
        <v>0.22670000000000001</v>
      </c>
      <c r="J13" s="28">
        <f t="shared" si="6"/>
        <v>0</v>
      </c>
      <c r="K13" s="28"/>
      <c r="L13" s="28">
        <f t="shared" si="7"/>
        <v>0</v>
      </c>
      <c r="M13" s="17">
        <v>0.22670000000000001</v>
      </c>
      <c r="N13" s="28">
        <f t="shared" si="8"/>
        <v>0</v>
      </c>
      <c r="O13" s="30">
        <f t="shared" si="9"/>
        <v>0</v>
      </c>
    </row>
    <row r="14" spans="1:15" x14ac:dyDescent="0.25">
      <c r="A14" s="7"/>
      <c r="B14" s="7"/>
      <c r="C14" s="7"/>
      <c r="D14" s="8" t="s">
        <v>16</v>
      </c>
      <c r="E14" s="8"/>
      <c r="F14" s="8"/>
      <c r="G14" s="18"/>
      <c r="H14" s="18"/>
      <c r="I14" s="54"/>
      <c r="J14" s="18"/>
      <c r="K14" s="18"/>
      <c r="L14" s="18"/>
      <c r="M14" s="8"/>
      <c r="N14" s="18"/>
      <c r="O14" s="18">
        <f>SUM(O11:O13)</f>
        <v>0</v>
      </c>
    </row>
    <row r="15" spans="1:15" x14ac:dyDescent="0.25">
      <c r="A15" s="4">
        <v>3</v>
      </c>
      <c r="B15" s="4"/>
      <c r="C15" s="4"/>
      <c r="D15" s="15" t="s">
        <v>21</v>
      </c>
      <c r="E15" s="15"/>
      <c r="F15" s="15"/>
      <c r="G15" s="19"/>
      <c r="H15" s="19"/>
      <c r="I15" s="70"/>
      <c r="J15" s="19"/>
      <c r="K15" s="19"/>
      <c r="L15" s="19"/>
      <c r="M15" s="15"/>
      <c r="N15" s="19"/>
      <c r="O15" s="19"/>
    </row>
    <row r="16" spans="1:15" x14ac:dyDescent="0.25">
      <c r="A16" s="42" t="s">
        <v>22</v>
      </c>
      <c r="B16" s="5">
        <v>96366</v>
      </c>
      <c r="C16" s="5" t="s">
        <v>79</v>
      </c>
      <c r="D16" s="10" t="s">
        <v>137</v>
      </c>
      <c r="E16" s="11" t="s">
        <v>6</v>
      </c>
      <c r="F16" s="6">
        <v>20.68</v>
      </c>
      <c r="G16" s="28"/>
      <c r="H16" s="28">
        <f t="shared" ref="H16:H17" si="10">TRUNC(G16*F16,2)</f>
        <v>0</v>
      </c>
      <c r="I16" s="17">
        <v>0.22670000000000001</v>
      </c>
      <c r="J16" s="28">
        <f t="shared" ref="J16:J17" si="11">TRUNC(H16*(1+I16),2)</f>
        <v>0</v>
      </c>
      <c r="K16" s="28"/>
      <c r="L16" s="28">
        <f t="shared" ref="L16:L17" si="12">TRUNC(F16*K16,2)</f>
        <v>0</v>
      </c>
      <c r="M16" s="17">
        <v>0.22670000000000001</v>
      </c>
      <c r="N16" s="28">
        <f t="shared" ref="N16:N17" si="13">TRUNC(L16*(1+M16),2)</f>
        <v>0</v>
      </c>
      <c r="O16" s="30">
        <f t="shared" ref="O16:O17" si="14">N16+J16</f>
        <v>0</v>
      </c>
    </row>
    <row r="17" spans="1:24" x14ac:dyDescent="0.25">
      <c r="A17" s="42" t="s">
        <v>23</v>
      </c>
      <c r="B17" s="5">
        <v>96359</v>
      </c>
      <c r="C17" s="5" t="s">
        <v>79</v>
      </c>
      <c r="D17" s="10" t="s">
        <v>138</v>
      </c>
      <c r="E17" s="11" t="s">
        <v>6</v>
      </c>
      <c r="F17" s="6">
        <v>11.55</v>
      </c>
      <c r="G17" s="28"/>
      <c r="H17" s="28">
        <f t="shared" si="10"/>
        <v>0</v>
      </c>
      <c r="I17" s="17">
        <v>0.22670000000000001</v>
      </c>
      <c r="J17" s="28">
        <f t="shared" si="11"/>
        <v>0</v>
      </c>
      <c r="K17" s="28"/>
      <c r="L17" s="28">
        <f t="shared" si="12"/>
        <v>0</v>
      </c>
      <c r="M17" s="17">
        <v>0.22670000000000001</v>
      </c>
      <c r="N17" s="28">
        <f t="shared" si="13"/>
        <v>0</v>
      </c>
      <c r="O17" s="30">
        <f t="shared" si="14"/>
        <v>0</v>
      </c>
    </row>
    <row r="18" spans="1:24" ht="15" customHeight="1" x14ac:dyDescent="0.25">
      <c r="A18" s="42" t="s">
        <v>24</v>
      </c>
      <c r="B18" s="11" t="s">
        <v>30</v>
      </c>
      <c r="C18" s="11" t="s">
        <v>110</v>
      </c>
      <c r="D18" s="9" t="s">
        <v>73</v>
      </c>
      <c r="E18" s="11" t="s">
        <v>6</v>
      </c>
      <c r="F18" s="6">
        <v>10.5</v>
      </c>
      <c r="G18" s="71"/>
      <c r="H18" s="28">
        <f>TRUNC(G18*F18,2)</f>
        <v>0</v>
      </c>
      <c r="I18" s="17">
        <v>0.22670000000000001</v>
      </c>
      <c r="J18" s="28">
        <f>TRUNC(H18*(1+I18),2)</f>
        <v>0</v>
      </c>
      <c r="K18" s="28"/>
      <c r="L18" s="28">
        <f>TRUNC(F18*K18,2)</f>
        <v>0</v>
      </c>
      <c r="M18" s="17">
        <v>0.22670000000000001</v>
      </c>
      <c r="N18" s="28">
        <f>TRUNC(L18*(1+M18),2)</f>
        <v>0</v>
      </c>
      <c r="O18" s="30">
        <f>N18+J18</f>
        <v>0</v>
      </c>
      <c r="R18" s="49"/>
      <c r="S18" s="50"/>
      <c r="T18" s="50"/>
      <c r="U18" s="51"/>
      <c r="V18" s="50"/>
      <c r="W18" s="48"/>
      <c r="X18" s="48"/>
    </row>
    <row r="19" spans="1:24" x14ac:dyDescent="0.25">
      <c r="A19" s="42" t="s">
        <v>25</v>
      </c>
      <c r="B19" s="11" t="s">
        <v>30</v>
      </c>
      <c r="C19" s="11" t="s">
        <v>110</v>
      </c>
      <c r="D19" s="9" t="s">
        <v>83</v>
      </c>
      <c r="E19" s="11" t="s">
        <v>9</v>
      </c>
      <c r="F19" s="6">
        <v>34</v>
      </c>
      <c r="G19" s="28"/>
      <c r="H19" s="28">
        <f t="shared" ref="H19" si="15">TRUNC(G19*F19,2)</f>
        <v>0</v>
      </c>
      <c r="I19" s="17">
        <v>0.22670000000000001</v>
      </c>
      <c r="J19" s="28">
        <f t="shared" ref="J19" si="16">TRUNC(H19*(1+I19),2)</f>
        <v>0</v>
      </c>
      <c r="K19" s="28"/>
      <c r="L19" s="28">
        <f t="shared" ref="L19" si="17">TRUNC(F19*K19,2)</f>
        <v>0</v>
      </c>
      <c r="M19" s="17">
        <v>0.22670000000000001</v>
      </c>
      <c r="N19" s="28">
        <f t="shared" ref="N19" si="18">TRUNC(L19*(1+M19),2)</f>
        <v>0</v>
      </c>
      <c r="O19" s="30">
        <f t="shared" ref="O19" si="19">N19+J19</f>
        <v>0</v>
      </c>
      <c r="R19" s="48"/>
      <c r="S19" s="48"/>
      <c r="T19" s="48"/>
      <c r="U19" s="48"/>
      <c r="V19" s="48"/>
      <c r="W19" s="48"/>
      <c r="X19" s="48"/>
    </row>
    <row r="20" spans="1:24" x14ac:dyDescent="0.25">
      <c r="A20" s="7"/>
      <c r="B20" s="7"/>
      <c r="C20" s="7"/>
      <c r="D20" s="8" t="s">
        <v>16</v>
      </c>
      <c r="E20" s="8"/>
      <c r="F20" s="8"/>
      <c r="G20" s="18"/>
      <c r="H20" s="18"/>
      <c r="I20" s="54"/>
      <c r="J20" s="18"/>
      <c r="K20" s="18"/>
      <c r="L20" s="18"/>
      <c r="M20" s="8"/>
      <c r="N20" s="18"/>
      <c r="O20" s="18">
        <f>SUM(O16:O19)</f>
        <v>0</v>
      </c>
    </row>
    <row r="21" spans="1:24" x14ac:dyDescent="0.25">
      <c r="A21" s="4">
        <v>4</v>
      </c>
      <c r="B21" s="4"/>
      <c r="C21" s="4"/>
      <c r="D21" s="14" t="s">
        <v>121</v>
      </c>
      <c r="E21" s="15"/>
      <c r="F21" s="15"/>
      <c r="G21" s="19"/>
      <c r="H21" s="19"/>
      <c r="I21" s="70"/>
      <c r="J21" s="19"/>
      <c r="K21" s="19"/>
      <c r="L21" s="19"/>
      <c r="M21" s="15"/>
      <c r="N21" s="19"/>
      <c r="O21" s="19"/>
    </row>
    <row r="22" spans="1:24" s="16" customFormat="1" x14ac:dyDescent="0.25">
      <c r="A22" s="11" t="s">
        <v>26</v>
      </c>
      <c r="B22" s="11" t="s">
        <v>141</v>
      </c>
      <c r="C22" s="11" t="s">
        <v>142</v>
      </c>
      <c r="D22" s="10" t="s">
        <v>136</v>
      </c>
      <c r="E22" s="11" t="s">
        <v>6</v>
      </c>
      <c r="F22" s="6">
        <v>55</v>
      </c>
      <c r="G22" s="75"/>
      <c r="H22" s="28">
        <f>TRUNC(G22*F22,2)</f>
        <v>0</v>
      </c>
      <c r="I22" s="17">
        <v>0.22670000000000001</v>
      </c>
      <c r="J22" s="28">
        <f t="shared" ref="J22:J31" si="20">TRUNC(H22*(1+I22),2)</f>
        <v>0</v>
      </c>
      <c r="K22" s="76"/>
      <c r="L22" s="28">
        <f t="shared" ref="L22:L31" si="21">TRUNC(F22*K22,2)</f>
        <v>0</v>
      </c>
      <c r="M22" s="17">
        <v>0.22670000000000001</v>
      </c>
      <c r="N22" s="28">
        <f>TRUNC(L22*(1+M22),2)</f>
        <v>0</v>
      </c>
      <c r="O22" s="30">
        <f>N22+J22</f>
        <v>0</v>
      </c>
    </row>
    <row r="23" spans="1:24" x14ac:dyDescent="0.25">
      <c r="A23" s="2" t="s">
        <v>27</v>
      </c>
      <c r="B23" s="11"/>
      <c r="C23" s="11"/>
      <c r="D23" s="62" t="s">
        <v>63</v>
      </c>
      <c r="E23" s="11"/>
      <c r="F23" s="6"/>
      <c r="G23" s="44"/>
      <c r="H23" s="28"/>
      <c r="I23" s="17"/>
      <c r="J23" s="28"/>
      <c r="K23" s="44"/>
      <c r="L23" s="28"/>
      <c r="M23" s="37"/>
      <c r="N23" s="28"/>
      <c r="O23" s="38"/>
    </row>
    <row r="24" spans="1:24" x14ac:dyDescent="0.25">
      <c r="A24" s="2" t="s">
        <v>133</v>
      </c>
      <c r="B24" s="11">
        <v>88482</v>
      </c>
      <c r="C24" s="11" t="s">
        <v>79</v>
      </c>
      <c r="D24" s="9" t="s">
        <v>96</v>
      </c>
      <c r="E24" s="11" t="s">
        <v>6</v>
      </c>
      <c r="F24" s="6">
        <v>31.5</v>
      </c>
      <c r="G24" s="44"/>
      <c r="H24" s="28">
        <f>TRUNC(G24*F24,2)</f>
        <v>0</v>
      </c>
      <c r="I24" s="17">
        <v>0.22670000000000001</v>
      </c>
      <c r="J24" s="28">
        <f t="shared" si="20"/>
        <v>0</v>
      </c>
      <c r="K24" s="60"/>
      <c r="L24" s="28">
        <f t="shared" si="21"/>
        <v>0</v>
      </c>
      <c r="M24" s="17">
        <v>0.22670000000000001</v>
      </c>
      <c r="N24" s="28">
        <f t="shared" ref="N24:N31" si="22">TRUNC(L24*(1+M24),2)</f>
        <v>0</v>
      </c>
      <c r="O24" s="30">
        <f t="shared" ref="O24:O31" si="23">N24+J24</f>
        <v>0</v>
      </c>
    </row>
    <row r="25" spans="1:24" x14ac:dyDescent="0.25">
      <c r="A25" s="2" t="s">
        <v>134</v>
      </c>
      <c r="B25" s="11">
        <v>88483</v>
      </c>
      <c r="C25" s="11" t="s">
        <v>79</v>
      </c>
      <c r="D25" s="9" t="s">
        <v>97</v>
      </c>
      <c r="E25" s="11" t="s">
        <v>6</v>
      </c>
      <c r="F25" s="6">
        <v>90</v>
      </c>
      <c r="G25" s="44"/>
      <c r="H25" s="28">
        <f t="shared" ref="H25:H31" si="24">TRUNC(G25*F25,2)</f>
        <v>0</v>
      </c>
      <c r="I25" s="17">
        <v>0.22670000000000001</v>
      </c>
      <c r="J25" s="28">
        <f t="shared" si="20"/>
        <v>0</v>
      </c>
      <c r="K25" s="60"/>
      <c r="L25" s="28">
        <f t="shared" si="21"/>
        <v>0</v>
      </c>
      <c r="M25" s="17">
        <v>0.22670000000000001</v>
      </c>
      <c r="N25" s="28">
        <f t="shared" si="22"/>
        <v>0</v>
      </c>
      <c r="O25" s="30">
        <f t="shared" si="23"/>
        <v>0</v>
      </c>
    </row>
    <row r="26" spans="1:24" x14ac:dyDescent="0.25">
      <c r="A26" s="2" t="s">
        <v>28</v>
      </c>
      <c r="B26" s="58"/>
      <c r="C26" s="58"/>
      <c r="D26" s="63" t="s">
        <v>98</v>
      </c>
      <c r="E26" s="11"/>
      <c r="F26" s="6"/>
      <c r="G26" s="38"/>
      <c r="H26" s="28"/>
      <c r="I26" s="17"/>
      <c r="J26" s="28"/>
      <c r="K26" s="61"/>
      <c r="L26" s="28"/>
      <c r="M26" s="17"/>
      <c r="N26" s="28"/>
      <c r="O26" s="38"/>
    </row>
    <row r="27" spans="1:24" x14ac:dyDescent="0.25">
      <c r="A27" s="2" t="s">
        <v>122</v>
      </c>
      <c r="B27" s="11">
        <v>88494</v>
      </c>
      <c r="C27" s="11" t="s">
        <v>79</v>
      </c>
      <c r="D27" s="22" t="s">
        <v>99</v>
      </c>
      <c r="E27" s="11" t="s">
        <v>6</v>
      </c>
      <c r="F27" s="6">
        <v>31.5</v>
      </c>
      <c r="G27" s="59"/>
      <c r="H27" s="28">
        <f t="shared" si="24"/>
        <v>0</v>
      </c>
      <c r="I27" s="17">
        <v>0.22670000000000001</v>
      </c>
      <c r="J27" s="28">
        <f t="shared" si="20"/>
        <v>0</v>
      </c>
      <c r="K27" s="30"/>
      <c r="L27" s="28">
        <f t="shared" si="21"/>
        <v>0</v>
      </c>
      <c r="M27" s="17">
        <v>0.22670000000000001</v>
      </c>
      <c r="N27" s="28">
        <f t="shared" si="22"/>
        <v>0</v>
      </c>
      <c r="O27" s="30">
        <f t="shared" si="23"/>
        <v>0</v>
      </c>
    </row>
    <row r="28" spans="1:24" x14ac:dyDescent="0.25">
      <c r="A28" s="2" t="s">
        <v>123</v>
      </c>
      <c r="B28" s="27">
        <v>88495</v>
      </c>
      <c r="C28" s="27" t="s">
        <v>79</v>
      </c>
      <c r="D28" s="9" t="s">
        <v>100</v>
      </c>
      <c r="E28" s="11" t="s">
        <v>6</v>
      </c>
      <c r="F28" s="6">
        <v>90</v>
      </c>
      <c r="G28" s="59"/>
      <c r="H28" s="28">
        <f t="shared" si="24"/>
        <v>0</v>
      </c>
      <c r="I28" s="17">
        <v>0.22670000000000001</v>
      </c>
      <c r="J28" s="28">
        <f t="shared" si="20"/>
        <v>0</v>
      </c>
      <c r="K28" s="30"/>
      <c r="L28" s="28">
        <f t="shared" si="21"/>
        <v>0</v>
      </c>
      <c r="M28" s="17">
        <v>0.22670000000000001</v>
      </c>
      <c r="N28" s="28">
        <f t="shared" si="22"/>
        <v>0</v>
      </c>
      <c r="O28" s="30">
        <f t="shared" si="23"/>
        <v>0</v>
      </c>
    </row>
    <row r="29" spans="1:24" x14ac:dyDescent="0.25">
      <c r="A29" s="2" t="s">
        <v>29</v>
      </c>
      <c r="B29" s="27"/>
      <c r="C29" s="27"/>
      <c r="D29" s="62" t="s">
        <v>101</v>
      </c>
      <c r="E29" s="11"/>
      <c r="F29" s="6"/>
      <c r="G29" s="59"/>
      <c r="H29" s="28"/>
      <c r="I29" s="17"/>
      <c r="J29" s="28"/>
      <c r="K29" s="30"/>
      <c r="L29" s="28"/>
      <c r="M29" s="17"/>
      <c r="N29" s="28"/>
      <c r="O29" s="30"/>
    </row>
    <row r="30" spans="1:24" x14ac:dyDescent="0.25">
      <c r="A30" s="2" t="s">
        <v>124</v>
      </c>
      <c r="B30" s="11">
        <v>88486</v>
      </c>
      <c r="C30" s="11" t="s">
        <v>79</v>
      </c>
      <c r="D30" s="9" t="s">
        <v>103</v>
      </c>
      <c r="E30" s="11" t="s">
        <v>6</v>
      </c>
      <c r="F30" s="6">
        <v>31.5</v>
      </c>
      <c r="G30" s="59"/>
      <c r="H30" s="28">
        <f t="shared" si="24"/>
        <v>0</v>
      </c>
      <c r="I30" s="17">
        <v>0.22670000000000001</v>
      </c>
      <c r="J30" s="28">
        <f t="shared" si="20"/>
        <v>0</v>
      </c>
      <c r="K30" s="28"/>
      <c r="L30" s="28">
        <f t="shared" si="21"/>
        <v>0</v>
      </c>
      <c r="M30" s="17">
        <v>0.22670000000000001</v>
      </c>
      <c r="N30" s="28">
        <f t="shared" si="22"/>
        <v>0</v>
      </c>
      <c r="O30" s="30">
        <f t="shared" si="23"/>
        <v>0</v>
      </c>
    </row>
    <row r="31" spans="1:24" x14ac:dyDescent="0.25">
      <c r="A31" s="2" t="s">
        <v>125</v>
      </c>
      <c r="B31" s="11">
        <v>88489</v>
      </c>
      <c r="C31" s="11" t="s">
        <v>79</v>
      </c>
      <c r="D31" s="9" t="s">
        <v>102</v>
      </c>
      <c r="E31" s="11" t="s">
        <v>6</v>
      </c>
      <c r="F31" s="6">
        <v>90</v>
      </c>
      <c r="G31" s="59"/>
      <c r="H31" s="28">
        <f t="shared" si="24"/>
        <v>0</v>
      </c>
      <c r="I31" s="17">
        <v>0.22670000000000001</v>
      </c>
      <c r="J31" s="28">
        <f t="shared" si="20"/>
        <v>0</v>
      </c>
      <c r="K31" s="28"/>
      <c r="L31" s="28">
        <f t="shared" si="21"/>
        <v>0</v>
      </c>
      <c r="M31" s="17">
        <v>0.22670000000000001</v>
      </c>
      <c r="N31" s="28">
        <f t="shared" si="22"/>
        <v>0</v>
      </c>
      <c r="O31" s="30">
        <f t="shared" si="23"/>
        <v>0</v>
      </c>
    </row>
    <row r="32" spans="1:24" x14ac:dyDescent="0.25">
      <c r="A32" s="7"/>
      <c r="B32" s="7"/>
      <c r="C32" s="7"/>
      <c r="D32" s="8" t="s">
        <v>16</v>
      </c>
      <c r="E32" s="8"/>
      <c r="F32" s="8"/>
      <c r="G32" s="18"/>
      <c r="H32" s="18"/>
      <c r="I32" s="54"/>
      <c r="J32" s="18"/>
      <c r="K32" s="18"/>
      <c r="L32" s="18"/>
      <c r="M32" s="8"/>
      <c r="N32" s="18"/>
      <c r="O32" s="18">
        <f>SUM(O23:O31)</f>
        <v>0</v>
      </c>
    </row>
    <row r="33" spans="1:15" x14ac:dyDescent="0.25">
      <c r="A33" s="4">
        <v>5</v>
      </c>
      <c r="B33" s="4"/>
      <c r="C33" s="4"/>
      <c r="D33" s="14" t="s">
        <v>34</v>
      </c>
      <c r="E33" s="15"/>
      <c r="F33" s="15"/>
      <c r="G33" s="19"/>
      <c r="H33" s="19"/>
      <c r="I33" s="70"/>
      <c r="J33" s="19"/>
      <c r="K33" s="19"/>
      <c r="L33" s="19"/>
      <c r="M33" s="15"/>
      <c r="N33" s="19"/>
      <c r="O33" s="19"/>
    </row>
    <row r="34" spans="1:15" x14ac:dyDescent="0.25">
      <c r="A34" s="2" t="s">
        <v>32</v>
      </c>
      <c r="B34" s="2">
        <v>96114</v>
      </c>
      <c r="C34" s="2" t="s">
        <v>79</v>
      </c>
      <c r="D34" s="72" t="s">
        <v>139</v>
      </c>
      <c r="E34" s="11" t="s">
        <v>6</v>
      </c>
      <c r="F34" s="6">
        <v>30</v>
      </c>
      <c r="G34" s="28"/>
      <c r="H34" s="28">
        <f t="shared" ref="H34:H36" si="25">TRUNC(G34*F34,2)</f>
        <v>0</v>
      </c>
      <c r="I34" s="17">
        <v>0.22670000000000001</v>
      </c>
      <c r="J34" s="28">
        <f t="shared" ref="J34:J36" si="26">TRUNC(H34*(1+I34),2)</f>
        <v>0</v>
      </c>
      <c r="K34" s="28"/>
      <c r="L34" s="28">
        <f t="shared" ref="L34:L36" si="27">TRUNC(F34*K34,2)</f>
        <v>0</v>
      </c>
      <c r="M34" s="17">
        <v>0.22670000000000001</v>
      </c>
      <c r="N34" s="28">
        <f t="shared" ref="N34:N36" si="28">TRUNC(L34*(1+M34),2)</f>
        <v>0</v>
      </c>
      <c r="O34" s="30">
        <f t="shared" ref="O34:O36" si="29">N34+J34</f>
        <v>0</v>
      </c>
    </row>
    <row r="35" spans="1:15" x14ac:dyDescent="0.25">
      <c r="A35" s="2" t="s">
        <v>33</v>
      </c>
      <c r="B35" s="2">
        <v>96114</v>
      </c>
      <c r="C35" s="2" t="s">
        <v>79</v>
      </c>
      <c r="D35" s="9" t="s">
        <v>140</v>
      </c>
      <c r="E35" s="11" t="s">
        <v>6</v>
      </c>
      <c r="F35" s="6">
        <v>1.5</v>
      </c>
      <c r="G35" s="28"/>
      <c r="H35" s="28">
        <f t="shared" si="25"/>
        <v>0</v>
      </c>
      <c r="I35" s="17">
        <v>0.22670000000000001</v>
      </c>
      <c r="J35" s="28">
        <f t="shared" si="26"/>
        <v>0</v>
      </c>
      <c r="K35" s="28"/>
      <c r="L35" s="28">
        <f t="shared" si="27"/>
        <v>0</v>
      </c>
      <c r="M35" s="17">
        <v>0.22670000000000001</v>
      </c>
      <c r="N35" s="28">
        <f t="shared" si="28"/>
        <v>0</v>
      </c>
      <c r="O35" s="30">
        <f t="shared" si="29"/>
        <v>0</v>
      </c>
    </row>
    <row r="36" spans="1:15" x14ac:dyDescent="0.25">
      <c r="A36" s="2" t="s">
        <v>53</v>
      </c>
      <c r="B36" s="2">
        <v>39511</v>
      </c>
      <c r="C36" s="2" t="s">
        <v>79</v>
      </c>
      <c r="D36" s="9" t="s">
        <v>95</v>
      </c>
      <c r="E36" s="11" t="s">
        <v>6</v>
      </c>
      <c r="F36" s="6">
        <v>13.65</v>
      </c>
      <c r="G36" s="28"/>
      <c r="H36" s="28">
        <f t="shared" si="25"/>
        <v>0</v>
      </c>
      <c r="I36" s="17">
        <v>0.22670000000000001</v>
      </c>
      <c r="J36" s="28">
        <f t="shared" si="26"/>
        <v>0</v>
      </c>
      <c r="K36" s="28"/>
      <c r="L36" s="28">
        <f t="shared" si="27"/>
        <v>0</v>
      </c>
      <c r="M36" s="17">
        <v>0.22670000000000001</v>
      </c>
      <c r="N36" s="28">
        <f t="shared" si="28"/>
        <v>0</v>
      </c>
      <c r="O36" s="30">
        <f t="shared" si="29"/>
        <v>0</v>
      </c>
    </row>
    <row r="37" spans="1:15" x14ac:dyDescent="0.25">
      <c r="A37" s="7"/>
      <c r="B37" s="7"/>
      <c r="C37" s="7"/>
      <c r="D37" s="8" t="s">
        <v>16</v>
      </c>
      <c r="E37" s="8"/>
      <c r="F37" s="8"/>
      <c r="G37" s="18"/>
      <c r="H37" s="18"/>
      <c r="I37" s="54"/>
      <c r="J37" s="18"/>
      <c r="K37" s="18"/>
      <c r="L37" s="18"/>
      <c r="M37" s="8"/>
      <c r="N37" s="18"/>
      <c r="O37" s="18">
        <f>SUM(O34:O36)</f>
        <v>0</v>
      </c>
    </row>
    <row r="38" spans="1:15" x14ac:dyDescent="0.25">
      <c r="A38" s="4">
        <v>6</v>
      </c>
      <c r="B38" s="4"/>
      <c r="C38" s="4"/>
      <c r="D38" s="14" t="s">
        <v>31</v>
      </c>
      <c r="E38" s="15"/>
      <c r="F38" s="15"/>
      <c r="G38" s="19"/>
      <c r="H38" s="19"/>
      <c r="I38" s="70"/>
      <c r="J38" s="19"/>
      <c r="K38" s="19"/>
      <c r="L38" s="19"/>
      <c r="M38" s="15"/>
      <c r="N38" s="19"/>
      <c r="O38" s="19"/>
    </row>
    <row r="39" spans="1:15" x14ac:dyDescent="0.25">
      <c r="A39" s="42" t="s">
        <v>35</v>
      </c>
      <c r="B39" s="42">
        <v>87640</v>
      </c>
      <c r="C39" s="36" t="s">
        <v>79</v>
      </c>
      <c r="D39" s="41" t="s">
        <v>94</v>
      </c>
      <c r="E39" s="42" t="s">
        <v>15</v>
      </c>
      <c r="F39" s="43">
        <v>3.5</v>
      </c>
      <c r="G39" s="44"/>
      <c r="H39" s="28">
        <f t="shared" ref="H39:H46" si="30">TRUNC(G39*F39,2)</f>
        <v>0</v>
      </c>
      <c r="I39" s="17">
        <v>0.22670000000000001</v>
      </c>
      <c r="J39" s="28">
        <f t="shared" ref="J39:J46" si="31">TRUNC(H39*(1+I39),2)</f>
        <v>0</v>
      </c>
      <c r="K39" s="44"/>
      <c r="L39" s="28">
        <f t="shared" ref="L39:L46" si="32">TRUNC(F39*K39,2)</f>
        <v>0</v>
      </c>
      <c r="M39" s="17">
        <v>0.22670000000000001</v>
      </c>
      <c r="N39" s="28">
        <f t="shared" ref="N39:N46" si="33">TRUNC(L39*(1+M39),2)</f>
        <v>0</v>
      </c>
      <c r="O39" s="30">
        <f t="shared" ref="O39:O46" si="34">N39+J39</f>
        <v>0</v>
      </c>
    </row>
    <row r="40" spans="1:15" x14ac:dyDescent="0.25">
      <c r="A40" s="42" t="s">
        <v>54</v>
      </c>
      <c r="B40" s="42">
        <v>101159</v>
      </c>
      <c r="C40" s="36" t="s">
        <v>79</v>
      </c>
      <c r="D40" s="41" t="s">
        <v>76</v>
      </c>
      <c r="E40" s="42" t="s">
        <v>6</v>
      </c>
      <c r="F40" s="42">
        <v>0.42</v>
      </c>
      <c r="G40" s="44"/>
      <c r="H40" s="28">
        <f t="shared" si="30"/>
        <v>0</v>
      </c>
      <c r="I40" s="17">
        <v>0.22670000000000001</v>
      </c>
      <c r="J40" s="28">
        <f t="shared" si="31"/>
        <v>0</v>
      </c>
      <c r="K40" s="44"/>
      <c r="L40" s="28">
        <f t="shared" si="32"/>
        <v>0</v>
      </c>
      <c r="M40" s="17">
        <v>0.22670000000000001</v>
      </c>
      <c r="N40" s="28">
        <f t="shared" si="33"/>
        <v>0</v>
      </c>
      <c r="O40" s="30">
        <f t="shared" si="34"/>
        <v>0</v>
      </c>
    </row>
    <row r="41" spans="1:15" x14ac:dyDescent="0.25">
      <c r="A41" s="42" t="s">
        <v>78</v>
      </c>
      <c r="B41" s="42">
        <v>87517</v>
      </c>
      <c r="C41" s="36" t="s">
        <v>79</v>
      </c>
      <c r="D41" s="41" t="s">
        <v>77</v>
      </c>
      <c r="E41" s="42" t="s">
        <v>6</v>
      </c>
      <c r="F41" s="42">
        <v>3.35</v>
      </c>
      <c r="G41" s="44"/>
      <c r="H41" s="28">
        <f t="shared" si="30"/>
        <v>0</v>
      </c>
      <c r="I41" s="17">
        <v>0.22670000000000001</v>
      </c>
      <c r="J41" s="28">
        <f t="shared" si="31"/>
        <v>0</v>
      </c>
      <c r="K41" s="44"/>
      <c r="L41" s="28">
        <f t="shared" si="32"/>
        <v>0</v>
      </c>
      <c r="M41" s="17">
        <v>0.22670000000000001</v>
      </c>
      <c r="N41" s="28">
        <f t="shared" si="33"/>
        <v>0</v>
      </c>
      <c r="O41" s="30">
        <f t="shared" si="34"/>
        <v>0</v>
      </c>
    </row>
    <row r="42" spans="1:15" x14ac:dyDescent="0.25">
      <c r="A42" s="42" t="s">
        <v>92</v>
      </c>
      <c r="B42" s="11">
        <v>87261</v>
      </c>
      <c r="C42" s="11" t="s">
        <v>79</v>
      </c>
      <c r="D42" s="9" t="s">
        <v>74</v>
      </c>
      <c r="E42" s="21" t="s">
        <v>6</v>
      </c>
      <c r="F42" s="6">
        <v>26</v>
      </c>
      <c r="G42" s="28"/>
      <c r="H42" s="28">
        <f t="shared" si="30"/>
        <v>0</v>
      </c>
      <c r="I42" s="17">
        <v>0.22670000000000001</v>
      </c>
      <c r="J42" s="28">
        <f t="shared" si="31"/>
        <v>0</v>
      </c>
      <c r="K42" s="28"/>
      <c r="L42" s="28">
        <f t="shared" si="32"/>
        <v>0</v>
      </c>
      <c r="M42" s="17">
        <v>0.22670000000000001</v>
      </c>
      <c r="N42" s="28">
        <f t="shared" si="33"/>
        <v>0</v>
      </c>
      <c r="O42" s="30">
        <f t="shared" si="34"/>
        <v>0</v>
      </c>
    </row>
    <row r="43" spans="1:15" x14ac:dyDescent="0.25">
      <c r="A43" s="42" t="s">
        <v>126</v>
      </c>
      <c r="B43" s="11">
        <v>87263</v>
      </c>
      <c r="C43" s="11" t="s">
        <v>79</v>
      </c>
      <c r="D43" s="9" t="s">
        <v>108</v>
      </c>
      <c r="E43" s="21" t="s">
        <v>6</v>
      </c>
      <c r="F43" s="6">
        <v>3</v>
      </c>
      <c r="G43" s="28"/>
      <c r="H43" s="28">
        <f t="shared" si="30"/>
        <v>0</v>
      </c>
      <c r="I43" s="17">
        <v>0.22670000000000001</v>
      </c>
      <c r="J43" s="28">
        <f t="shared" si="31"/>
        <v>0</v>
      </c>
      <c r="K43" s="28"/>
      <c r="L43" s="28">
        <f t="shared" si="32"/>
        <v>0</v>
      </c>
      <c r="M43" s="17">
        <v>0.22670000000000001</v>
      </c>
      <c r="N43" s="28">
        <f t="shared" si="33"/>
        <v>0</v>
      </c>
      <c r="O43" s="30">
        <f t="shared" si="34"/>
        <v>0</v>
      </c>
    </row>
    <row r="44" spans="1:15" x14ac:dyDescent="0.25">
      <c r="A44" s="42" t="s">
        <v>127</v>
      </c>
      <c r="B44" s="11">
        <v>92320</v>
      </c>
      <c r="C44" s="11" t="s">
        <v>79</v>
      </c>
      <c r="D44" s="9" t="s">
        <v>105</v>
      </c>
      <c r="E44" s="11" t="s">
        <v>6</v>
      </c>
      <c r="F44" s="6">
        <v>15</v>
      </c>
      <c r="G44" s="28"/>
      <c r="H44" s="28">
        <f t="shared" si="30"/>
        <v>0</v>
      </c>
      <c r="I44" s="17">
        <v>0.22670000000000001</v>
      </c>
      <c r="J44" s="28">
        <f t="shared" si="31"/>
        <v>0</v>
      </c>
      <c r="K44" s="28"/>
      <c r="L44" s="28">
        <f t="shared" si="32"/>
        <v>0</v>
      </c>
      <c r="M44" s="17">
        <v>0.22670000000000001</v>
      </c>
      <c r="N44" s="28">
        <f t="shared" si="33"/>
        <v>0</v>
      </c>
      <c r="O44" s="30">
        <f t="shared" si="34"/>
        <v>0</v>
      </c>
    </row>
    <row r="45" spans="1:15" x14ac:dyDescent="0.25">
      <c r="A45" s="42" t="s">
        <v>128</v>
      </c>
      <c r="B45" s="11">
        <v>98671</v>
      </c>
      <c r="C45" s="11" t="s">
        <v>79</v>
      </c>
      <c r="D45" s="9" t="s">
        <v>75</v>
      </c>
      <c r="E45" s="11" t="s">
        <v>6</v>
      </c>
      <c r="F45" s="6">
        <v>1.2</v>
      </c>
      <c r="G45" s="28"/>
      <c r="H45" s="28">
        <f t="shared" si="30"/>
        <v>0</v>
      </c>
      <c r="I45" s="17">
        <v>0.22670000000000001</v>
      </c>
      <c r="J45" s="28">
        <f t="shared" si="31"/>
        <v>0</v>
      </c>
      <c r="K45" s="28"/>
      <c r="L45" s="28">
        <f t="shared" si="32"/>
        <v>0</v>
      </c>
      <c r="M45" s="17">
        <v>0.22670000000000001</v>
      </c>
      <c r="N45" s="28">
        <f t="shared" si="33"/>
        <v>0</v>
      </c>
      <c r="O45" s="30">
        <f t="shared" si="34"/>
        <v>0</v>
      </c>
    </row>
    <row r="46" spans="1:15" x14ac:dyDescent="0.25">
      <c r="A46" s="42" t="s">
        <v>129</v>
      </c>
      <c r="B46" s="11">
        <v>39422</v>
      </c>
      <c r="C46" s="11" t="s">
        <v>79</v>
      </c>
      <c r="D46" s="9" t="s">
        <v>146</v>
      </c>
      <c r="E46" s="5" t="s">
        <v>12</v>
      </c>
      <c r="F46" s="64">
        <v>27</v>
      </c>
      <c r="G46" s="68"/>
      <c r="H46" s="68">
        <f t="shared" si="30"/>
        <v>0</v>
      </c>
      <c r="I46" s="69">
        <v>0.22670000000000001</v>
      </c>
      <c r="J46" s="68">
        <f t="shared" si="31"/>
        <v>0</v>
      </c>
      <c r="K46" s="68"/>
      <c r="L46" s="68">
        <f t="shared" si="32"/>
        <v>0</v>
      </c>
      <c r="M46" s="69">
        <v>0.22670000000000001</v>
      </c>
      <c r="N46" s="68">
        <f t="shared" si="33"/>
        <v>0</v>
      </c>
      <c r="O46" s="74">
        <f t="shared" si="34"/>
        <v>0</v>
      </c>
    </row>
    <row r="47" spans="1:15" x14ac:dyDescent="0.25">
      <c r="A47" s="7"/>
      <c r="B47" s="7"/>
      <c r="C47" s="7"/>
      <c r="D47" s="8" t="s">
        <v>16</v>
      </c>
      <c r="E47" s="8"/>
      <c r="F47" s="8"/>
      <c r="G47" s="18"/>
      <c r="H47" s="18"/>
      <c r="I47" s="54"/>
      <c r="J47" s="18"/>
      <c r="K47" s="18"/>
      <c r="L47" s="18"/>
      <c r="M47" s="8"/>
      <c r="N47" s="18"/>
      <c r="O47" s="18">
        <f>SUM(O39:O46)</f>
        <v>0</v>
      </c>
    </row>
    <row r="48" spans="1:15" x14ac:dyDescent="0.25">
      <c r="A48" s="4">
        <v>7</v>
      </c>
      <c r="B48" s="24"/>
      <c r="C48" s="24"/>
      <c r="D48" s="14" t="s">
        <v>36</v>
      </c>
      <c r="E48" s="15"/>
      <c r="F48" s="15"/>
      <c r="G48" s="19"/>
      <c r="H48" s="19"/>
      <c r="I48" s="70"/>
      <c r="J48" s="19"/>
      <c r="K48" s="19"/>
      <c r="L48" s="19"/>
      <c r="M48" s="15"/>
      <c r="N48" s="19"/>
      <c r="O48" s="19"/>
    </row>
    <row r="49" spans="1:21" s="32" customFormat="1" ht="30" x14ac:dyDescent="0.25">
      <c r="A49" s="65" t="s">
        <v>37</v>
      </c>
      <c r="B49" s="5">
        <v>91299</v>
      </c>
      <c r="C49" s="66" t="s">
        <v>79</v>
      </c>
      <c r="D49" s="67" t="s">
        <v>119</v>
      </c>
      <c r="E49" s="5" t="s">
        <v>9</v>
      </c>
      <c r="F49" s="64">
        <v>1</v>
      </c>
      <c r="G49" s="68"/>
      <c r="H49" s="28">
        <f t="shared" ref="H49:H53" si="35">TRUNC(G49*F49,2)</f>
        <v>0</v>
      </c>
      <c r="I49" s="17">
        <v>0.22670000000000001</v>
      </c>
      <c r="J49" s="28">
        <f t="shared" ref="J49:J53" si="36">TRUNC(H49*(1+I49),2)</f>
        <v>0</v>
      </c>
      <c r="K49" s="68"/>
      <c r="L49" s="28">
        <f t="shared" ref="L49:L53" si="37">TRUNC(F49*K49,2)</f>
        <v>0</v>
      </c>
      <c r="M49" s="69">
        <v>0.22670000000000001</v>
      </c>
      <c r="N49" s="28">
        <f t="shared" ref="N49:N53" si="38">TRUNC(L49*(1+M49),2)</f>
        <v>0</v>
      </c>
      <c r="O49" s="30">
        <f>N49+J49</f>
        <v>0</v>
      </c>
    </row>
    <row r="50" spans="1:21" ht="30" x14ac:dyDescent="0.25">
      <c r="A50" s="23" t="s">
        <v>38</v>
      </c>
      <c r="B50" s="57">
        <v>102184</v>
      </c>
      <c r="C50" s="57" t="s">
        <v>79</v>
      </c>
      <c r="D50" s="9" t="s">
        <v>131</v>
      </c>
      <c r="E50" s="2" t="s">
        <v>9</v>
      </c>
      <c r="F50" s="6">
        <v>1</v>
      </c>
      <c r="G50" s="28"/>
      <c r="H50" s="28">
        <f t="shared" si="35"/>
        <v>0</v>
      </c>
      <c r="I50" s="17">
        <v>0.22670000000000001</v>
      </c>
      <c r="J50" s="28">
        <f t="shared" si="36"/>
        <v>0</v>
      </c>
      <c r="K50" s="28"/>
      <c r="L50" s="28">
        <f t="shared" si="37"/>
        <v>0</v>
      </c>
      <c r="M50" s="17">
        <v>0.22670000000000001</v>
      </c>
      <c r="N50" s="28">
        <f t="shared" si="38"/>
        <v>0</v>
      </c>
      <c r="O50" s="30">
        <f t="shared" ref="O50:O53" si="39">N50+J50</f>
        <v>0</v>
      </c>
    </row>
    <row r="51" spans="1:21" x14ac:dyDescent="0.25">
      <c r="A51" s="23" t="s">
        <v>39</v>
      </c>
      <c r="B51" s="57">
        <v>102235</v>
      </c>
      <c r="C51" s="57" t="s">
        <v>79</v>
      </c>
      <c r="D51" s="9" t="s">
        <v>80</v>
      </c>
      <c r="E51" s="2" t="s">
        <v>9</v>
      </c>
      <c r="F51" s="6">
        <v>1</v>
      </c>
      <c r="G51" s="28"/>
      <c r="H51" s="28">
        <f t="shared" si="35"/>
        <v>0</v>
      </c>
      <c r="I51" s="17">
        <v>0.22670000000000001</v>
      </c>
      <c r="J51" s="28">
        <f t="shared" si="36"/>
        <v>0</v>
      </c>
      <c r="K51" s="28"/>
      <c r="L51" s="28">
        <f t="shared" si="37"/>
        <v>0</v>
      </c>
      <c r="M51" s="17">
        <v>0.22670000000000001</v>
      </c>
      <c r="N51" s="28">
        <f t="shared" si="38"/>
        <v>0</v>
      </c>
      <c r="O51" s="30">
        <f t="shared" si="39"/>
        <v>0</v>
      </c>
    </row>
    <row r="52" spans="1:21" x14ac:dyDescent="0.25">
      <c r="A52" s="23" t="s">
        <v>40</v>
      </c>
      <c r="B52" s="57">
        <v>102235</v>
      </c>
      <c r="C52" s="57" t="s">
        <v>79</v>
      </c>
      <c r="D52" s="9" t="s">
        <v>81</v>
      </c>
      <c r="E52" s="2" t="s">
        <v>9</v>
      </c>
      <c r="F52" s="6">
        <v>1</v>
      </c>
      <c r="G52" s="28"/>
      <c r="H52" s="28">
        <f t="shared" si="35"/>
        <v>0</v>
      </c>
      <c r="I52" s="17">
        <v>0.22670000000000001</v>
      </c>
      <c r="J52" s="28">
        <f t="shared" si="36"/>
        <v>0</v>
      </c>
      <c r="K52" s="28"/>
      <c r="L52" s="28">
        <f t="shared" si="37"/>
        <v>0</v>
      </c>
      <c r="M52" s="17">
        <v>0.22670000000000001</v>
      </c>
      <c r="N52" s="28">
        <f t="shared" si="38"/>
        <v>0</v>
      </c>
      <c r="O52" s="30">
        <f t="shared" si="39"/>
        <v>0</v>
      </c>
    </row>
    <row r="53" spans="1:21" x14ac:dyDescent="0.25">
      <c r="A53" s="23" t="s">
        <v>55</v>
      </c>
      <c r="B53" s="57">
        <v>102235</v>
      </c>
      <c r="C53" s="57" t="s">
        <v>79</v>
      </c>
      <c r="D53" s="9" t="s">
        <v>82</v>
      </c>
      <c r="E53" s="2" t="s">
        <v>9</v>
      </c>
      <c r="F53" s="6">
        <v>1</v>
      </c>
      <c r="G53" s="28"/>
      <c r="H53" s="28">
        <f t="shared" si="35"/>
        <v>0</v>
      </c>
      <c r="I53" s="17">
        <v>0.22670000000000001</v>
      </c>
      <c r="J53" s="28">
        <f t="shared" si="36"/>
        <v>0</v>
      </c>
      <c r="K53" s="28"/>
      <c r="L53" s="28">
        <f t="shared" si="37"/>
        <v>0</v>
      </c>
      <c r="M53" s="17">
        <v>0.22670000000000001</v>
      </c>
      <c r="N53" s="28">
        <f t="shared" si="38"/>
        <v>0</v>
      </c>
      <c r="O53" s="30">
        <f t="shared" si="39"/>
        <v>0</v>
      </c>
    </row>
    <row r="54" spans="1:21" x14ac:dyDescent="0.25">
      <c r="A54" s="7"/>
      <c r="B54" s="25"/>
      <c r="C54" s="25"/>
      <c r="D54" s="8" t="s">
        <v>16</v>
      </c>
      <c r="E54" s="8"/>
      <c r="F54" s="8"/>
      <c r="G54" s="18"/>
      <c r="H54" s="18"/>
      <c r="I54" s="54"/>
      <c r="J54" s="18"/>
      <c r="K54" s="18"/>
      <c r="L54" s="18"/>
      <c r="M54" s="8"/>
      <c r="N54" s="18"/>
      <c r="O54" s="18">
        <f>SUM(O49:O53)</f>
        <v>0</v>
      </c>
    </row>
    <row r="55" spans="1:21" x14ac:dyDescent="0.25">
      <c r="A55" s="4">
        <v>8</v>
      </c>
      <c r="B55" s="4"/>
      <c r="C55" s="4"/>
      <c r="D55" s="14" t="s">
        <v>57</v>
      </c>
      <c r="E55" s="15"/>
      <c r="F55" s="15"/>
      <c r="G55" s="19"/>
      <c r="H55" s="19"/>
      <c r="I55" s="70"/>
      <c r="J55" s="19"/>
      <c r="K55" s="19"/>
      <c r="L55" s="19"/>
      <c r="M55" s="15"/>
      <c r="N55" s="19"/>
      <c r="O55" s="19"/>
      <c r="U55" t="s">
        <v>147</v>
      </c>
    </row>
    <row r="56" spans="1:21" x14ac:dyDescent="0.25">
      <c r="A56" s="4" t="s">
        <v>41</v>
      </c>
      <c r="B56" s="4"/>
      <c r="C56" s="4"/>
      <c r="D56" s="14" t="s">
        <v>58</v>
      </c>
      <c r="E56" s="15"/>
      <c r="F56" s="15"/>
      <c r="G56" s="19"/>
      <c r="H56" s="19"/>
      <c r="I56" s="70"/>
      <c r="J56" s="19"/>
      <c r="K56" s="19"/>
      <c r="L56" s="19"/>
      <c r="M56" s="15"/>
      <c r="N56" s="19"/>
      <c r="O56" s="19"/>
    </row>
    <row r="57" spans="1:21" x14ac:dyDescent="0.25">
      <c r="A57" s="42" t="s">
        <v>59</v>
      </c>
      <c r="B57" s="42">
        <v>101892</v>
      </c>
      <c r="C57" s="42" t="s">
        <v>79</v>
      </c>
      <c r="D57" s="22" t="s">
        <v>104</v>
      </c>
      <c r="E57" s="42" t="s">
        <v>9</v>
      </c>
      <c r="F57" s="64">
        <v>4</v>
      </c>
      <c r="G57" s="44"/>
      <c r="H57" s="28">
        <f t="shared" ref="H57:H64" si="40">TRUNC(G57*F57,2)</f>
        <v>0</v>
      </c>
      <c r="I57" s="17">
        <v>0.22670000000000001</v>
      </c>
      <c r="J57" s="28">
        <f t="shared" ref="J57:J64" si="41">TRUNC(H57*(1+I57),2)</f>
        <v>0</v>
      </c>
      <c r="K57" s="44"/>
      <c r="L57" s="28">
        <f t="shared" ref="L57:L64" si="42">TRUNC(F57*K57,2)</f>
        <v>0</v>
      </c>
      <c r="M57" s="17">
        <v>0.22670000000000001</v>
      </c>
      <c r="N57" s="28">
        <f t="shared" ref="N57:N64" si="43">TRUNC(L57*(1+M57),2)</f>
        <v>0</v>
      </c>
      <c r="O57" s="30">
        <f t="shared" ref="O57:O64" si="44">N57+J57</f>
        <v>0</v>
      </c>
    </row>
    <row r="58" spans="1:21" x14ac:dyDescent="0.25">
      <c r="A58" s="42" t="s">
        <v>60</v>
      </c>
      <c r="B58" s="11">
        <v>93145</v>
      </c>
      <c r="C58" s="11" t="s">
        <v>79</v>
      </c>
      <c r="D58" s="10" t="s">
        <v>144</v>
      </c>
      <c r="E58" s="11" t="s">
        <v>9</v>
      </c>
      <c r="F58" s="6">
        <v>27</v>
      </c>
      <c r="G58" s="28"/>
      <c r="H58" s="28">
        <f t="shared" si="40"/>
        <v>0</v>
      </c>
      <c r="I58" s="17">
        <v>0.22670000000000001</v>
      </c>
      <c r="J58" s="28">
        <f t="shared" si="41"/>
        <v>0</v>
      </c>
      <c r="K58" s="28"/>
      <c r="L58" s="28">
        <f t="shared" si="42"/>
        <v>0</v>
      </c>
      <c r="M58" s="17">
        <v>0.22670000000000001</v>
      </c>
      <c r="N58" s="28">
        <f t="shared" si="43"/>
        <v>0</v>
      </c>
      <c r="O58" s="30">
        <f t="shared" si="44"/>
        <v>0</v>
      </c>
    </row>
    <row r="59" spans="1:21" x14ac:dyDescent="0.25">
      <c r="A59" s="42" t="s">
        <v>61</v>
      </c>
      <c r="B59" s="11">
        <v>92011</v>
      </c>
      <c r="C59" s="11" t="s">
        <v>79</v>
      </c>
      <c r="D59" s="10" t="s">
        <v>113</v>
      </c>
      <c r="E59" s="11" t="s">
        <v>9</v>
      </c>
      <c r="F59" s="6">
        <v>9</v>
      </c>
      <c r="G59" s="28"/>
      <c r="H59" s="28">
        <f t="shared" si="40"/>
        <v>0</v>
      </c>
      <c r="I59" s="17">
        <v>0.22670000000000001</v>
      </c>
      <c r="J59" s="28">
        <f t="shared" si="41"/>
        <v>0</v>
      </c>
      <c r="K59" s="68"/>
      <c r="L59" s="68">
        <f t="shared" si="42"/>
        <v>0</v>
      </c>
      <c r="M59" s="17">
        <v>0.22670000000000001</v>
      </c>
      <c r="N59" s="68">
        <f t="shared" si="43"/>
        <v>0</v>
      </c>
      <c r="O59" s="30">
        <f t="shared" si="44"/>
        <v>0</v>
      </c>
    </row>
    <row r="60" spans="1:21" x14ac:dyDescent="0.25">
      <c r="A60" s="42" t="s">
        <v>62</v>
      </c>
      <c r="B60" s="11">
        <v>91972</v>
      </c>
      <c r="C60" s="11" t="s">
        <v>79</v>
      </c>
      <c r="D60" s="10" t="s">
        <v>114</v>
      </c>
      <c r="E60" s="11" t="s">
        <v>9</v>
      </c>
      <c r="F60" s="6">
        <v>3</v>
      </c>
      <c r="G60" s="28"/>
      <c r="H60" s="28">
        <f t="shared" si="40"/>
        <v>0</v>
      </c>
      <c r="I60" s="17">
        <v>0.22670000000000001</v>
      </c>
      <c r="J60" s="28">
        <f t="shared" si="41"/>
        <v>0</v>
      </c>
      <c r="K60" s="68"/>
      <c r="L60" s="68">
        <f t="shared" si="42"/>
        <v>0</v>
      </c>
      <c r="M60" s="17">
        <v>0.22670000000000001</v>
      </c>
      <c r="N60" s="68">
        <f t="shared" si="43"/>
        <v>0</v>
      </c>
      <c r="O60" s="30">
        <f t="shared" si="44"/>
        <v>0</v>
      </c>
    </row>
    <row r="61" spans="1:21" x14ac:dyDescent="0.25">
      <c r="A61" s="42" t="s">
        <v>87</v>
      </c>
      <c r="B61" s="11" t="s">
        <v>30</v>
      </c>
      <c r="C61" s="11" t="s">
        <v>110</v>
      </c>
      <c r="D61" s="9" t="s">
        <v>145</v>
      </c>
      <c r="E61" s="11" t="s">
        <v>9</v>
      </c>
      <c r="F61" s="6">
        <v>3</v>
      </c>
      <c r="G61" s="28"/>
      <c r="H61" s="28">
        <f>TRUNC(G61*F61,2)</f>
        <v>0</v>
      </c>
      <c r="I61" s="17">
        <v>0.22670000000000001</v>
      </c>
      <c r="J61" s="28">
        <f>TRUNC(H61*(1+I61),2)</f>
        <v>0</v>
      </c>
      <c r="K61" s="68"/>
      <c r="L61" s="68">
        <f>TRUNC(F61*K61,2)</f>
        <v>0</v>
      </c>
      <c r="M61" s="17">
        <v>0.22670000000000001</v>
      </c>
      <c r="N61" s="68">
        <f>TRUNC(L61*(1+M61),2)</f>
        <v>0</v>
      </c>
      <c r="O61" s="30">
        <f>N61+J61</f>
        <v>0</v>
      </c>
    </row>
    <row r="62" spans="1:21" x14ac:dyDescent="0.25">
      <c r="A62" s="42" t="s">
        <v>132</v>
      </c>
      <c r="B62" s="11" t="s">
        <v>30</v>
      </c>
      <c r="C62" s="11" t="s">
        <v>110</v>
      </c>
      <c r="D62" s="9" t="s">
        <v>115</v>
      </c>
      <c r="E62" s="11" t="s">
        <v>12</v>
      </c>
      <c r="F62" s="6">
        <v>5</v>
      </c>
      <c r="G62" s="28"/>
      <c r="H62" s="28">
        <f>TRUNC(G62*F62,2)</f>
        <v>0</v>
      </c>
      <c r="I62" s="17">
        <v>0.22670000000000001</v>
      </c>
      <c r="J62" s="28">
        <f>TRUNC(H62*(1+I62),2)</f>
        <v>0</v>
      </c>
      <c r="K62" s="68"/>
      <c r="L62" s="68">
        <f>TRUNC(F62*K62,2)</f>
        <v>0</v>
      </c>
      <c r="M62" s="17">
        <v>0.22670000000000001</v>
      </c>
      <c r="N62" s="68">
        <f>TRUNC(L62*(1+M62),2)</f>
        <v>0</v>
      </c>
      <c r="O62" s="30">
        <f>N62+J62</f>
        <v>0</v>
      </c>
    </row>
    <row r="63" spans="1:21" x14ac:dyDescent="0.25">
      <c r="A63" s="42" t="s">
        <v>88</v>
      </c>
      <c r="B63" s="11" t="s">
        <v>30</v>
      </c>
      <c r="C63" s="11" t="s">
        <v>110</v>
      </c>
      <c r="D63" s="9" t="s">
        <v>116</v>
      </c>
      <c r="E63" s="11" t="s">
        <v>9</v>
      </c>
      <c r="F63" s="6">
        <v>6</v>
      </c>
      <c r="G63" s="28"/>
      <c r="H63" s="28">
        <f>TRUNC(G63*F63,2)</f>
        <v>0</v>
      </c>
      <c r="I63" s="17">
        <v>0.22670000000000001</v>
      </c>
      <c r="J63" s="28">
        <f>TRUNC(H63*(1+I63),2)</f>
        <v>0</v>
      </c>
      <c r="K63" s="68"/>
      <c r="L63" s="68">
        <f>TRUNC(F63*K63,2)</f>
        <v>0</v>
      </c>
      <c r="M63" s="17">
        <v>0.22670000000000001</v>
      </c>
      <c r="N63" s="68">
        <f>TRUNC(L63*(1+M63),2)</f>
        <v>0</v>
      </c>
      <c r="O63" s="30">
        <f>N63+J63</f>
        <v>0</v>
      </c>
    </row>
    <row r="64" spans="1:21" x14ac:dyDescent="0.25">
      <c r="A64" s="42" t="s">
        <v>89</v>
      </c>
      <c r="B64" s="11" t="s">
        <v>30</v>
      </c>
      <c r="C64" s="11" t="s">
        <v>110</v>
      </c>
      <c r="D64" s="9" t="s">
        <v>117</v>
      </c>
      <c r="E64" s="11" t="s">
        <v>9</v>
      </c>
      <c r="F64" s="6">
        <v>1</v>
      </c>
      <c r="G64" s="28"/>
      <c r="H64" s="28">
        <f t="shared" si="40"/>
        <v>0</v>
      </c>
      <c r="I64" s="17">
        <v>0.22670000000000001</v>
      </c>
      <c r="J64" s="28">
        <f t="shared" si="41"/>
        <v>0</v>
      </c>
      <c r="K64" s="68"/>
      <c r="L64" s="68">
        <f t="shared" si="42"/>
        <v>0</v>
      </c>
      <c r="M64" s="17">
        <v>0.22670000000000001</v>
      </c>
      <c r="N64" s="68">
        <f t="shared" si="43"/>
        <v>0</v>
      </c>
      <c r="O64" s="30">
        <f t="shared" si="44"/>
        <v>0</v>
      </c>
    </row>
    <row r="65" spans="1:24" x14ac:dyDescent="0.25">
      <c r="A65" s="52"/>
      <c r="B65" s="7"/>
      <c r="C65" s="7"/>
      <c r="D65" s="8" t="s">
        <v>16</v>
      </c>
      <c r="E65" s="7"/>
      <c r="F65" s="45"/>
      <c r="G65" s="53"/>
      <c r="H65" s="53"/>
      <c r="I65" s="54"/>
      <c r="J65" s="53"/>
      <c r="K65" s="53"/>
      <c r="L65" s="53"/>
      <c r="M65" s="54"/>
      <c r="N65" s="53"/>
      <c r="O65" s="18">
        <f>SUM(O57:O64)</f>
        <v>0</v>
      </c>
    </row>
    <row r="66" spans="1:24" x14ac:dyDescent="0.25">
      <c r="A66" s="39" t="s">
        <v>42</v>
      </c>
      <c r="B66" s="26"/>
      <c r="C66" s="26"/>
      <c r="D66" s="40" t="s">
        <v>90</v>
      </c>
      <c r="E66" s="26"/>
      <c r="F66" s="46"/>
      <c r="G66" s="55"/>
      <c r="H66" s="55"/>
      <c r="I66" s="70"/>
      <c r="J66" s="55"/>
      <c r="K66" s="55"/>
      <c r="L66" s="55"/>
      <c r="M66" s="56"/>
      <c r="N66" s="55"/>
      <c r="O66" s="47"/>
    </row>
    <row r="67" spans="1:24" x14ac:dyDescent="0.25">
      <c r="A67" s="42" t="s">
        <v>56</v>
      </c>
      <c r="B67" s="11" t="s">
        <v>30</v>
      </c>
      <c r="C67" s="11" t="s">
        <v>110</v>
      </c>
      <c r="D67" s="9" t="s">
        <v>118</v>
      </c>
      <c r="E67" s="11" t="s">
        <v>9</v>
      </c>
      <c r="F67" s="6">
        <v>1</v>
      </c>
      <c r="G67" s="28"/>
      <c r="H67" s="28">
        <f t="shared" ref="H67" si="45">TRUNC(G67*F67,2)</f>
        <v>0</v>
      </c>
      <c r="I67" s="17">
        <v>0.22670000000000001</v>
      </c>
      <c r="J67" s="28">
        <f t="shared" ref="J67" si="46">TRUNC(H67*(1+I67),2)</f>
        <v>0</v>
      </c>
      <c r="K67" s="28"/>
      <c r="L67" s="28">
        <f t="shared" ref="L67" si="47">TRUNC(F67*K67,2)</f>
        <v>0</v>
      </c>
      <c r="M67" s="17"/>
      <c r="N67" s="28">
        <f t="shared" ref="N67" si="48">TRUNC(L67*(1+M67),2)</f>
        <v>0</v>
      </c>
      <c r="O67" s="30">
        <f t="shared" ref="O67" si="49">N67+J67</f>
        <v>0</v>
      </c>
    </row>
    <row r="68" spans="1:24" x14ac:dyDescent="0.25">
      <c r="A68" s="12"/>
      <c r="B68" s="12"/>
      <c r="C68" s="12"/>
      <c r="D68" s="13" t="s">
        <v>16</v>
      </c>
      <c r="E68" s="8"/>
      <c r="F68" s="8"/>
      <c r="G68" s="18"/>
      <c r="H68" s="18"/>
      <c r="I68" s="54"/>
      <c r="J68" s="18"/>
      <c r="K68" s="18"/>
      <c r="L68" s="18"/>
      <c r="M68" s="8"/>
      <c r="N68" s="18"/>
      <c r="O68" s="18">
        <f>SUM(O67)</f>
        <v>0</v>
      </c>
    </row>
    <row r="69" spans="1:24" x14ac:dyDescent="0.25">
      <c r="A69" s="4">
        <v>10</v>
      </c>
      <c r="B69" s="4"/>
      <c r="C69" s="4"/>
      <c r="D69" s="14" t="s">
        <v>130</v>
      </c>
      <c r="E69" s="15"/>
      <c r="F69" s="15"/>
      <c r="G69" s="19"/>
      <c r="H69" s="19"/>
      <c r="I69" s="70"/>
      <c r="J69" s="19"/>
      <c r="K69" s="19"/>
      <c r="L69" s="19"/>
      <c r="M69" s="15"/>
      <c r="N69" s="19"/>
      <c r="O69" s="19"/>
      <c r="R69" s="48"/>
      <c r="S69" s="48"/>
      <c r="T69" s="48"/>
      <c r="U69" s="48"/>
      <c r="V69" s="48"/>
      <c r="W69" s="48"/>
      <c r="X69" s="48"/>
    </row>
    <row r="70" spans="1:24" x14ac:dyDescent="0.25">
      <c r="A70" s="42" t="s">
        <v>43</v>
      </c>
      <c r="B70" s="11" t="s">
        <v>30</v>
      </c>
      <c r="C70" s="11" t="s">
        <v>110</v>
      </c>
      <c r="D70" s="9" t="s">
        <v>85</v>
      </c>
      <c r="E70" s="11" t="s">
        <v>9</v>
      </c>
      <c r="F70" s="6">
        <v>1</v>
      </c>
      <c r="G70" s="28"/>
      <c r="H70" s="28">
        <f>TRUNC(G70*F70,2)</f>
        <v>0</v>
      </c>
      <c r="I70" s="94">
        <v>0.14180000000000001</v>
      </c>
      <c r="J70" s="28">
        <f>TRUNC(H70*(1+I70),2)</f>
        <v>0</v>
      </c>
      <c r="K70" s="28"/>
      <c r="L70" s="28">
        <f>TRUNC(F70*K70,2)</f>
        <v>0</v>
      </c>
      <c r="M70" s="94">
        <v>0.14180000000000001</v>
      </c>
      <c r="N70" s="28">
        <f>TRUNC(L70*(1+M70),2)</f>
        <v>0</v>
      </c>
      <c r="O70" s="30">
        <f>N70+J70</f>
        <v>0</v>
      </c>
      <c r="R70" s="48"/>
      <c r="S70" s="48"/>
      <c r="T70" s="48"/>
      <c r="U70" s="48"/>
      <c r="V70" s="48"/>
      <c r="W70" s="48"/>
      <c r="X70" s="48"/>
    </row>
    <row r="71" spans="1:24" x14ac:dyDescent="0.25">
      <c r="A71" s="42" t="s">
        <v>135</v>
      </c>
      <c r="B71" s="11" t="s">
        <v>30</v>
      </c>
      <c r="C71" s="11" t="s">
        <v>110</v>
      </c>
      <c r="D71" s="9" t="s">
        <v>86</v>
      </c>
      <c r="E71" s="11" t="s">
        <v>9</v>
      </c>
      <c r="F71" s="6">
        <v>1</v>
      </c>
      <c r="G71" s="28"/>
      <c r="H71" s="28">
        <f>TRUNC(G71*F71,2)</f>
        <v>0</v>
      </c>
      <c r="I71" s="94">
        <v>0.14180000000000001</v>
      </c>
      <c r="J71" s="28">
        <f>TRUNC(H71*(1+I71),2)</f>
        <v>0</v>
      </c>
      <c r="K71" s="28"/>
      <c r="L71" s="28">
        <f>TRUNC(F71*K71,2)</f>
        <v>0</v>
      </c>
      <c r="M71" s="94">
        <v>0.14180000000000001</v>
      </c>
      <c r="N71" s="28">
        <f>TRUNC(L71*(1+M71),2)</f>
        <v>0</v>
      </c>
      <c r="O71" s="30">
        <f>N71+J71</f>
        <v>0</v>
      </c>
      <c r="R71" s="48"/>
      <c r="S71" s="48"/>
      <c r="T71" s="48"/>
      <c r="U71" s="48"/>
      <c r="V71" s="48"/>
      <c r="W71" s="48"/>
      <c r="X71" s="48"/>
    </row>
    <row r="72" spans="1:24" x14ac:dyDescent="0.25">
      <c r="A72" s="42" t="s">
        <v>91</v>
      </c>
      <c r="B72" s="11" t="s">
        <v>30</v>
      </c>
      <c r="C72" s="11" t="s">
        <v>110</v>
      </c>
      <c r="D72" s="9" t="s">
        <v>84</v>
      </c>
      <c r="E72" s="11" t="s">
        <v>9</v>
      </c>
      <c r="F72" s="6">
        <v>4</v>
      </c>
      <c r="G72" s="28"/>
      <c r="H72" s="28">
        <f>TRUNC(G72*F72,2)</f>
        <v>0</v>
      </c>
      <c r="I72" s="94">
        <v>0.14180000000000001</v>
      </c>
      <c r="J72" s="28">
        <f>TRUNC(H72*(1+I72),2)</f>
        <v>0</v>
      </c>
      <c r="K72" s="28"/>
      <c r="L72" s="28">
        <f>TRUNC(F72*K72,2)</f>
        <v>0</v>
      </c>
      <c r="M72" s="94">
        <v>0.14180000000000001</v>
      </c>
      <c r="N72" s="28">
        <f>TRUNC(L72*(1+M72),2)</f>
        <v>0</v>
      </c>
      <c r="O72" s="30">
        <f>N72+J72</f>
        <v>0</v>
      </c>
      <c r="R72" s="48"/>
      <c r="S72" s="48"/>
      <c r="T72" s="48"/>
      <c r="U72" s="48"/>
      <c r="V72" s="48"/>
      <c r="W72" s="48"/>
      <c r="X72" s="48"/>
    </row>
    <row r="73" spans="1:24" x14ac:dyDescent="0.25">
      <c r="A73" s="7"/>
      <c r="B73" s="7"/>
      <c r="C73" s="7"/>
      <c r="D73" s="8" t="s">
        <v>16</v>
      </c>
      <c r="E73" s="8"/>
      <c r="F73" s="8"/>
      <c r="G73" s="18"/>
      <c r="H73" s="18"/>
      <c r="I73" s="8"/>
      <c r="J73" s="18"/>
      <c r="K73" s="18"/>
      <c r="L73" s="18"/>
      <c r="M73" s="8"/>
      <c r="N73" s="18"/>
      <c r="O73" s="18">
        <f>SUM(O70:O72)</f>
        <v>0</v>
      </c>
      <c r="R73" s="48"/>
      <c r="S73" s="48"/>
      <c r="T73" s="48"/>
      <c r="U73" s="48"/>
      <c r="V73" s="48"/>
      <c r="W73" s="48"/>
      <c r="X73" s="48"/>
    </row>
    <row r="74" spans="1:24" x14ac:dyDescent="0.25">
      <c r="A74" s="4">
        <v>11</v>
      </c>
      <c r="B74" s="4"/>
      <c r="C74" s="4"/>
      <c r="D74" s="14" t="s">
        <v>120</v>
      </c>
      <c r="E74" s="15"/>
      <c r="F74" s="15"/>
      <c r="G74" s="19"/>
      <c r="H74" s="19"/>
      <c r="I74" s="70"/>
      <c r="J74" s="19"/>
      <c r="K74" s="19"/>
      <c r="L74" s="19"/>
      <c r="M74" s="15"/>
      <c r="N74" s="19"/>
      <c r="O74" s="19"/>
      <c r="R74" s="48"/>
      <c r="S74" s="48"/>
      <c r="T74" s="48"/>
      <c r="U74" s="48"/>
      <c r="V74" s="48"/>
      <c r="W74" s="48"/>
      <c r="X74" s="48"/>
    </row>
    <row r="75" spans="1:24" x14ac:dyDescent="0.25">
      <c r="A75" s="2" t="s">
        <v>44</v>
      </c>
      <c r="B75" s="5">
        <v>29401</v>
      </c>
      <c r="C75" s="5" t="s">
        <v>106</v>
      </c>
      <c r="D75" s="31" t="s">
        <v>13</v>
      </c>
      <c r="E75" s="11" t="s">
        <v>6</v>
      </c>
      <c r="F75" s="6">
        <v>45</v>
      </c>
      <c r="G75" s="28"/>
      <c r="H75" s="28">
        <f>TRUNC(G75*F75,2)</f>
        <v>0</v>
      </c>
      <c r="I75" s="17">
        <v>0.22670000000000001</v>
      </c>
      <c r="J75" s="28">
        <f>TRUNC(H75*(1+I75),2)</f>
        <v>0</v>
      </c>
      <c r="K75" s="28"/>
      <c r="L75" s="28">
        <f>TRUNC(F75*K75,2)</f>
        <v>0</v>
      </c>
      <c r="M75" s="17">
        <v>0.22670000000000001</v>
      </c>
      <c r="N75" s="28">
        <f>TRUNC(L75*(1+M75),2)</f>
        <v>0</v>
      </c>
      <c r="O75" s="30">
        <f>N75+J75</f>
        <v>0</v>
      </c>
      <c r="R75" s="48"/>
      <c r="S75" s="48"/>
      <c r="T75" s="48"/>
      <c r="U75" s="48"/>
      <c r="V75" s="48"/>
    </row>
    <row r="76" spans="1:24" x14ac:dyDescent="0.25">
      <c r="A76" s="12"/>
      <c r="B76" s="12"/>
      <c r="C76" s="12"/>
      <c r="D76" s="13" t="s">
        <v>16</v>
      </c>
      <c r="E76" s="8"/>
      <c r="F76" s="8"/>
      <c r="G76" s="18"/>
      <c r="H76" s="18"/>
      <c r="I76" s="54"/>
      <c r="J76" s="18"/>
      <c r="K76" s="18"/>
      <c r="L76" s="18"/>
      <c r="M76" s="8"/>
      <c r="N76" s="18"/>
      <c r="O76" s="18">
        <f>SUM(O75)</f>
        <v>0</v>
      </c>
      <c r="R76" s="48"/>
      <c r="S76" s="48"/>
      <c r="T76" s="48"/>
      <c r="U76" s="48"/>
      <c r="V76" s="48"/>
    </row>
    <row r="77" spans="1:24" x14ac:dyDescent="0.25">
      <c r="A77" s="1"/>
      <c r="B77" s="1"/>
      <c r="C77" s="1"/>
      <c r="D77" s="15" t="s">
        <v>45</v>
      </c>
      <c r="E77" s="15"/>
      <c r="F77" s="15"/>
      <c r="G77" s="19"/>
      <c r="H77" s="19"/>
      <c r="I77" s="15"/>
      <c r="J77" s="19"/>
      <c r="K77" s="19"/>
      <c r="L77" s="19"/>
      <c r="M77" s="19"/>
      <c r="N77" s="19"/>
      <c r="O77" s="19">
        <f>O9+O14+O20+O37+O47+O54+O65+O32+O68+O73+O76</f>
        <v>0</v>
      </c>
      <c r="R77" s="48"/>
      <c r="S77" s="48"/>
      <c r="T77" s="48"/>
      <c r="U77" s="48"/>
      <c r="V77" s="48"/>
      <c r="W77" s="48"/>
      <c r="X77" s="48"/>
    </row>
    <row r="78" spans="1:24" x14ac:dyDescent="0.25">
      <c r="R78" s="48"/>
      <c r="S78" s="48"/>
      <c r="T78" s="48"/>
      <c r="U78" s="48"/>
      <c r="V78" s="48"/>
      <c r="W78" s="48"/>
      <c r="X78" s="48"/>
    </row>
    <row r="79" spans="1:24" x14ac:dyDescent="0.25">
      <c r="R79" s="48"/>
      <c r="S79" s="48"/>
      <c r="T79" s="48"/>
      <c r="U79" s="48"/>
      <c r="V79" s="48"/>
      <c r="W79" s="48"/>
      <c r="X79" s="48"/>
    </row>
    <row r="80" spans="1:24" x14ac:dyDescent="0.25">
      <c r="R80" s="48"/>
      <c r="S80" s="48"/>
      <c r="T80" s="48"/>
      <c r="U80" s="48"/>
      <c r="V80" s="48"/>
      <c r="W80" s="48"/>
      <c r="X80" s="48"/>
    </row>
    <row r="81" spans="1:24" x14ac:dyDescent="0.25">
      <c r="R81" s="48"/>
      <c r="S81" s="48"/>
      <c r="T81" s="48"/>
      <c r="U81" s="48"/>
      <c r="V81" s="48"/>
      <c r="W81" s="48"/>
      <c r="X81" s="48"/>
    </row>
    <row r="82" spans="1:24" x14ac:dyDescent="0.25">
      <c r="R82" s="48"/>
      <c r="S82" s="48"/>
      <c r="T82" s="48"/>
      <c r="U82" s="48"/>
      <c r="V82" s="48"/>
      <c r="W82" s="48"/>
      <c r="X82" s="48"/>
    </row>
    <row r="83" spans="1:24" x14ac:dyDescent="0.25">
      <c r="R83" s="48"/>
      <c r="S83" s="48"/>
      <c r="T83" s="48"/>
      <c r="U83" s="48"/>
      <c r="V83" s="48"/>
      <c r="W83" s="48"/>
      <c r="X83" s="48"/>
    </row>
    <row r="84" spans="1:24" x14ac:dyDescent="0.25">
      <c r="R84" s="48"/>
      <c r="S84" s="48"/>
      <c r="T84" s="48"/>
      <c r="U84" s="48"/>
      <c r="V84" s="48"/>
      <c r="W84" s="48"/>
      <c r="X84" s="48"/>
    </row>
    <row r="85" spans="1:24" x14ac:dyDescent="0.25">
      <c r="R85" s="48"/>
      <c r="S85" s="48"/>
      <c r="T85" s="48"/>
      <c r="U85" s="48"/>
      <c r="V85" s="48"/>
      <c r="W85" s="48"/>
      <c r="X85" s="48"/>
    </row>
    <row r="86" spans="1:24" x14ac:dyDescent="0.25">
      <c r="A86" s="35" t="s">
        <v>64</v>
      </c>
      <c r="R86" s="48"/>
      <c r="S86" s="48"/>
      <c r="T86" s="48"/>
      <c r="U86" s="48"/>
      <c r="V86" s="48"/>
      <c r="W86" s="48"/>
      <c r="X86" s="48"/>
    </row>
    <row r="87" spans="1:24" x14ac:dyDescent="0.25">
      <c r="A87" s="34" t="s">
        <v>112</v>
      </c>
      <c r="B87" s="34" t="s">
        <v>66</v>
      </c>
      <c r="C87" s="34"/>
      <c r="D87" s="34"/>
      <c r="R87" s="48"/>
      <c r="S87" s="48"/>
      <c r="T87" s="48"/>
      <c r="U87" s="48"/>
      <c r="V87" s="48"/>
      <c r="W87" s="48"/>
      <c r="X87" s="48"/>
    </row>
    <row r="88" spans="1:24" x14ac:dyDescent="0.25">
      <c r="A88" s="34" t="s">
        <v>109</v>
      </c>
      <c r="B88" s="34" t="s">
        <v>67</v>
      </c>
      <c r="C88" s="34"/>
      <c r="D88" s="34"/>
      <c r="R88" s="48"/>
      <c r="S88" s="48"/>
      <c r="T88" s="48"/>
      <c r="U88" s="48"/>
      <c r="V88" s="48"/>
      <c r="W88" s="48"/>
      <c r="X88" s="48"/>
    </row>
    <row r="89" spans="1:24" x14ac:dyDescent="0.25">
      <c r="A89" s="34" t="s">
        <v>111</v>
      </c>
      <c r="B89" s="34" t="s">
        <v>68</v>
      </c>
      <c r="C89" s="34"/>
      <c r="D89" s="34"/>
      <c r="R89" s="48"/>
      <c r="S89" s="48"/>
      <c r="T89" s="48"/>
      <c r="U89" s="48"/>
      <c r="V89" s="48"/>
      <c r="W89" s="48"/>
      <c r="X89" s="48"/>
    </row>
    <row r="90" spans="1:24" x14ac:dyDescent="0.25">
      <c r="A90" s="73" t="s">
        <v>142</v>
      </c>
      <c r="B90" s="73" t="s">
        <v>143</v>
      </c>
      <c r="R90" s="48"/>
      <c r="S90" s="48"/>
      <c r="T90" s="48"/>
      <c r="U90" s="48"/>
      <c r="V90" s="48"/>
      <c r="W90" s="48"/>
      <c r="X90" s="48"/>
    </row>
  </sheetData>
  <mergeCells count="5">
    <mergeCell ref="A2:O2"/>
    <mergeCell ref="G3:J3"/>
    <mergeCell ref="K3:N3"/>
    <mergeCell ref="O3:O4"/>
    <mergeCell ref="B4:C4"/>
  </mergeCells>
  <pageMargins left="0.51181102362204722" right="0.51181102362204722" top="0.78740157480314965" bottom="0.78740157480314965" header="0.31496062992125984" footer="0.31496062992125984"/>
  <pageSetup paperSize="9" scale="56" fitToHeight="0" orientation="landscape" verticalDpi="360" r:id="rId1"/>
  <rowBreaks count="1" manualBreakCount="1">
    <brk id="47" max="14" man="1"/>
  </rowBreaks>
  <colBreaks count="2" manualBreakCount="2">
    <brk id="15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5"/>
  <sheetViews>
    <sheetView workbookViewId="0">
      <selection activeCell="F9" sqref="F9"/>
    </sheetView>
  </sheetViews>
  <sheetFormatPr defaultColWidth="14.42578125" defaultRowHeight="14.25" x14ac:dyDescent="0.2"/>
  <cols>
    <col min="1" max="1" width="9.140625" style="110" customWidth="1"/>
    <col min="2" max="2" width="31.42578125" style="110" customWidth="1"/>
    <col min="3" max="5" width="20.7109375" style="110" customWidth="1"/>
    <col min="6" max="6" width="31.42578125" style="110" customWidth="1"/>
    <col min="7" max="8" width="20.7109375" style="110" customWidth="1"/>
    <col min="9" max="24" width="9.140625" style="110" customWidth="1"/>
    <col min="25" max="16384" width="14.42578125" style="110"/>
  </cols>
  <sheetData>
    <row r="1" spans="1:24" ht="26.25" customHeight="1" x14ac:dyDescent="0.25">
      <c r="A1" s="106"/>
      <c r="B1" s="107" t="s">
        <v>179</v>
      </c>
      <c r="C1" s="108"/>
      <c r="D1" s="108"/>
      <c r="E1" s="106"/>
      <c r="F1" s="106"/>
      <c r="G1" s="106"/>
      <c r="H1" s="106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ht="60" x14ac:dyDescent="0.25">
      <c r="A2" s="106"/>
      <c r="B2" s="111" t="s">
        <v>180</v>
      </c>
      <c r="C2" s="112" t="s">
        <v>181</v>
      </c>
      <c r="D2" s="112" t="s">
        <v>182</v>
      </c>
      <c r="E2" s="106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120" x14ac:dyDescent="0.25">
      <c r="A3" s="106"/>
      <c r="B3" s="113"/>
      <c r="C3" s="114" t="s">
        <v>183</v>
      </c>
      <c r="D3" s="114" t="s">
        <v>183</v>
      </c>
      <c r="E3" s="106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ht="15" x14ac:dyDescent="0.25">
      <c r="A4" s="106"/>
      <c r="B4" s="115" t="s">
        <v>184</v>
      </c>
      <c r="C4" s="115"/>
      <c r="D4" s="115"/>
      <c r="E4" s="106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5" x14ac:dyDescent="0.25">
      <c r="A5" s="106"/>
      <c r="B5" s="116" t="s">
        <v>185</v>
      </c>
      <c r="C5" s="117"/>
      <c r="D5" s="117"/>
      <c r="E5" s="106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ht="15" x14ac:dyDescent="0.25">
      <c r="A6" s="106"/>
      <c r="B6" s="116" t="s">
        <v>186</v>
      </c>
      <c r="C6" s="117"/>
      <c r="D6" s="117"/>
      <c r="E6" s="106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ht="15" x14ac:dyDescent="0.25">
      <c r="A7" s="106"/>
      <c r="B7" s="116" t="s">
        <v>187</v>
      </c>
      <c r="C7" s="117"/>
      <c r="D7" s="117"/>
      <c r="E7" s="106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 ht="15" x14ac:dyDescent="0.25">
      <c r="A8" s="106"/>
      <c r="B8" s="116" t="s">
        <v>188</v>
      </c>
      <c r="C8" s="117"/>
      <c r="D8" s="117"/>
      <c r="E8" s="106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 ht="15" x14ac:dyDescent="0.25">
      <c r="A9" s="106"/>
      <c r="B9" s="116" t="s">
        <v>189</v>
      </c>
      <c r="C9" s="117"/>
      <c r="D9" s="117"/>
      <c r="E9" s="106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 ht="15" x14ac:dyDescent="0.25">
      <c r="A10" s="106"/>
      <c r="B10" s="118" t="s">
        <v>190</v>
      </c>
      <c r="C10" s="116"/>
      <c r="D10" s="116"/>
      <c r="E10" s="106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4" ht="15" x14ac:dyDescent="0.25">
      <c r="A11" s="106"/>
      <c r="B11" s="116" t="s">
        <v>191</v>
      </c>
      <c r="C11" s="117"/>
      <c r="D11" s="117"/>
      <c r="E11" s="106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 ht="15" x14ac:dyDescent="0.25">
      <c r="A12" s="106"/>
      <c r="B12" s="116" t="s">
        <v>192</v>
      </c>
      <c r="C12" s="117"/>
      <c r="D12" s="117"/>
      <c r="E12" s="106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 ht="15" x14ac:dyDescent="0.25">
      <c r="A13" s="106"/>
      <c r="B13" s="116" t="s">
        <v>193</v>
      </c>
      <c r="C13" s="117"/>
      <c r="D13" s="117"/>
      <c r="E13" s="106"/>
      <c r="F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 ht="30" x14ac:dyDescent="0.25">
      <c r="A14" s="106"/>
      <c r="B14" s="119" t="s">
        <v>194</v>
      </c>
      <c r="C14" s="117"/>
      <c r="D14" s="117"/>
      <c r="E14" s="106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 ht="30" customHeight="1" x14ac:dyDescent="0.25">
      <c r="A15" s="106"/>
      <c r="B15" s="118" t="s">
        <v>195</v>
      </c>
      <c r="C15" s="120"/>
      <c r="D15" s="120"/>
      <c r="E15" s="106"/>
      <c r="F15" s="121"/>
      <c r="G15" s="122"/>
      <c r="H15" s="106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4" ht="30" customHeight="1" x14ac:dyDescent="0.25">
      <c r="A16" s="106"/>
      <c r="B16" s="123" t="s">
        <v>196</v>
      </c>
      <c r="C16" s="124"/>
      <c r="D16" s="124"/>
      <c r="E16" s="106"/>
      <c r="F16" s="106"/>
      <c r="G16" s="122"/>
      <c r="H16" s="106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spans="1:24" ht="28.5" customHeight="1" x14ac:dyDescent="0.25">
      <c r="A17" s="109"/>
      <c r="B17" s="125"/>
      <c r="C17" s="126"/>
      <c r="D17" s="126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ht="15.75" customHeight="1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 ht="15.75" customHeight="1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 ht="15.75" customHeight="1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 ht="15.75" customHeight="1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 ht="15.75" customHeight="1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 ht="15.75" customHeight="1" x14ac:dyDescent="0.2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1:24" ht="15.75" customHeight="1" x14ac:dyDescent="0.2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1:24" ht="15.75" customHeight="1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1:24" ht="15.75" customHeight="1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 ht="15.75" customHeight="1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 ht="15.75" customHeight="1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 ht="15.75" customHeight="1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 ht="15.75" customHeight="1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ht="15.75" customHeight="1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 ht="15.75" customHeight="1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 ht="15.75" customHeight="1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 ht="15.75" customHeight="1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 ht="15.75" customHeight="1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spans="1:24" ht="15.75" customHeight="1" x14ac:dyDescent="0.2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spans="1:24" ht="15.75" customHeight="1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spans="1:24" ht="15.75" customHeight="1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spans="1:24" ht="15.75" customHeight="1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spans="1:24" ht="15.75" customHeight="1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spans="1:24" ht="15.75" customHeight="1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spans="1:24" ht="15.75" customHeight="1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spans="1:24" ht="15.75" customHeight="1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spans="1:24" ht="15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spans="1:24" ht="15.75" customHeight="1" x14ac:dyDescent="0.2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spans="1:24" ht="15.75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spans="1:24" ht="15.75" customHeight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  <row r="48" spans="1:24" ht="15.75" customHeight="1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</row>
    <row r="49" spans="1:24" ht="15.75" customHeight="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</row>
    <row r="50" spans="1:24" ht="15.7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</row>
    <row r="51" spans="1:24" ht="15.75" customHeight="1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</row>
    <row r="52" spans="1:24" ht="15.75" customHeight="1" x14ac:dyDescent="0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spans="1:24" ht="15.75" customHeight="1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</row>
    <row r="54" spans="1:24" ht="15.75" customHeight="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</row>
    <row r="55" spans="1:24" ht="15.75" customHeight="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</row>
    <row r="56" spans="1:24" ht="15.75" customHeight="1" x14ac:dyDescent="0.2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</row>
    <row r="57" spans="1:24" ht="15.75" customHeight="1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</row>
    <row r="58" spans="1:24" ht="15.75" customHeight="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</row>
    <row r="59" spans="1:24" ht="15.75" customHeight="1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</row>
    <row r="60" spans="1:24" ht="15.75" customHeight="1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</row>
    <row r="61" spans="1:24" ht="15.75" customHeight="1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</row>
    <row r="62" spans="1:24" ht="15.75" customHeight="1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</row>
    <row r="63" spans="1:24" ht="15.75" customHeight="1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</row>
    <row r="64" spans="1:24" ht="15.75" customHeight="1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</row>
    <row r="65" spans="1:24" ht="15.75" customHeight="1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</row>
    <row r="66" spans="1:24" ht="15.75" customHeight="1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</row>
    <row r="67" spans="1:24" ht="15.75" customHeight="1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</row>
    <row r="68" spans="1:24" ht="15.75" customHeight="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</row>
    <row r="69" spans="1:24" ht="15.75" customHeight="1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</row>
    <row r="70" spans="1:24" ht="15.75" customHeight="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</row>
    <row r="71" spans="1:24" ht="15.75" customHeight="1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</row>
    <row r="72" spans="1:24" ht="15.75" customHeight="1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</row>
    <row r="73" spans="1:24" ht="15.75" customHeight="1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</row>
    <row r="74" spans="1:24" ht="15.75" customHeight="1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</row>
    <row r="75" spans="1:24" ht="15.75" customHeight="1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</row>
    <row r="76" spans="1:24" ht="15.75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</row>
    <row r="77" spans="1:24" ht="15.75" customHeight="1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</row>
    <row r="78" spans="1:24" ht="15.75" customHeight="1" x14ac:dyDescent="0.2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</row>
    <row r="79" spans="1:24" ht="15.75" customHeight="1" x14ac:dyDescent="0.25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</row>
    <row r="80" spans="1:24" ht="15.75" customHeight="1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</row>
    <row r="81" spans="1:24" ht="15.75" customHeight="1" x14ac:dyDescent="0.2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</row>
    <row r="82" spans="1:24" ht="15.75" customHeight="1" x14ac:dyDescent="0.25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</row>
    <row r="83" spans="1:24" ht="15.75" customHeight="1" x14ac:dyDescent="0.2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</row>
    <row r="84" spans="1:24" ht="15.75" customHeight="1" x14ac:dyDescent="0.25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</row>
    <row r="85" spans="1:24" ht="15.75" customHeight="1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</row>
    <row r="86" spans="1:24" ht="15.75" customHeight="1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</row>
    <row r="87" spans="1:24" ht="15.75" customHeight="1" x14ac:dyDescent="0.25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</row>
    <row r="88" spans="1:24" ht="15.75" customHeight="1" x14ac:dyDescent="0.25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</row>
    <row r="89" spans="1:24" ht="15.75" customHeight="1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</row>
    <row r="90" spans="1:24" ht="15.75" customHeight="1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</row>
    <row r="91" spans="1:24" ht="15.75" customHeight="1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</row>
    <row r="92" spans="1:24" ht="15.75" customHeight="1" x14ac:dyDescent="0.25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</row>
    <row r="93" spans="1:24" ht="15.75" customHeight="1" x14ac:dyDescent="0.25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</row>
    <row r="94" spans="1:24" ht="15.75" customHeight="1" x14ac:dyDescent="0.25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</row>
    <row r="95" spans="1:24" ht="15.75" customHeight="1" x14ac:dyDescent="0.25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</row>
    <row r="96" spans="1:24" ht="15.75" customHeight="1" x14ac:dyDescent="0.25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</row>
    <row r="97" spans="1:24" ht="15.75" customHeight="1" x14ac:dyDescent="0.25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</row>
    <row r="98" spans="1:24" ht="15.75" customHeight="1" x14ac:dyDescent="0.25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</row>
    <row r="99" spans="1:24" ht="15.75" customHeight="1" x14ac:dyDescent="0.25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</row>
    <row r="100" spans="1:24" ht="15.75" customHeight="1" x14ac:dyDescent="0.25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</row>
    <row r="101" spans="1:24" ht="15.75" customHeight="1" x14ac:dyDescent="0.25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</row>
    <row r="102" spans="1:24" ht="15.75" customHeight="1" x14ac:dyDescent="0.25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</row>
    <row r="103" spans="1:24" ht="15.75" customHeight="1" x14ac:dyDescent="0.25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</row>
    <row r="104" spans="1:24" ht="15.75" customHeight="1" x14ac:dyDescent="0.25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</row>
    <row r="105" spans="1:24" ht="15.75" customHeight="1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</row>
    <row r="106" spans="1:24" ht="15.75" customHeight="1" x14ac:dyDescent="0.25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</row>
    <row r="107" spans="1:24" ht="15.75" customHeight="1" x14ac:dyDescent="0.25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</row>
    <row r="108" spans="1:24" ht="15.75" customHeight="1" x14ac:dyDescent="0.25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</row>
    <row r="109" spans="1:24" ht="15.75" customHeight="1" x14ac:dyDescent="0.25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</row>
    <row r="110" spans="1:24" ht="15.75" customHeight="1" x14ac:dyDescent="0.25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</row>
    <row r="111" spans="1:24" ht="15.75" customHeight="1" x14ac:dyDescent="0.25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</row>
    <row r="112" spans="1:24" ht="15.75" customHeight="1" x14ac:dyDescent="0.25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</row>
    <row r="113" spans="1:24" ht="15.75" customHeight="1" x14ac:dyDescent="0.25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</row>
    <row r="114" spans="1:24" ht="15.75" customHeight="1" x14ac:dyDescent="0.25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</row>
    <row r="115" spans="1:24" ht="15.75" customHeight="1" x14ac:dyDescent="0.25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</row>
    <row r="116" spans="1:24" ht="15.75" customHeight="1" x14ac:dyDescent="0.25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</row>
    <row r="117" spans="1:24" ht="15.75" customHeight="1" x14ac:dyDescent="0.25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</row>
    <row r="118" spans="1:24" ht="15.75" customHeight="1" x14ac:dyDescent="0.25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</row>
    <row r="119" spans="1:24" ht="15.75" customHeight="1" x14ac:dyDescent="0.25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</row>
    <row r="120" spans="1:24" ht="15.75" customHeight="1" x14ac:dyDescent="0.25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</row>
    <row r="121" spans="1:24" ht="15.75" customHeight="1" x14ac:dyDescent="0.25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</row>
    <row r="122" spans="1:24" ht="15.75" customHeight="1" x14ac:dyDescent="0.25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</row>
    <row r="123" spans="1:24" ht="15.75" customHeight="1" x14ac:dyDescent="0.25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</row>
    <row r="124" spans="1:24" ht="15.75" customHeight="1" x14ac:dyDescent="0.25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</row>
    <row r="125" spans="1:24" ht="15.75" customHeight="1" x14ac:dyDescent="0.25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</row>
    <row r="126" spans="1:24" ht="15.75" customHeight="1" x14ac:dyDescent="0.25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</row>
    <row r="127" spans="1:24" ht="15.75" customHeight="1" x14ac:dyDescent="0.25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</row>
    <row r="128" spans="1:24" ht="15.75" customHeight="1" x14ac:dyDescent="0.25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</row>
    <row r="129" spans="1:24" ht="15.75" customHeight="1" x14ac:dyDescent="0.25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</row>
    <row r="130" spans="1:24" ht="15.75" customHeight="1" x14ac:dyDescent="0.25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</row>
    <row r="131" spans="1:24" ht="15.75" customHeight="1" x14ac:dyDescent="0.25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</row>
    <row r="132" spans="1:24" ht="15.75" customHeight="1" x14ac:dyDescent="0.25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</row>
    <row r="133" spans="1:24" ht="15.75" customHeight="1" x14ac:dyDescent="0.25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</row>
    <row r="134" spans="1:24" ht="15.75" customHeight="1" x14ac:dyDescent="0.25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</row>
    <row r="135" spans="1:24" ht="15.75" customHeight="1" x14ac:dyDescent="0.25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</row>
    <row r="136" spans="1:24" ht="15.75" customHeight="1" x14ac:dyDescent="0.25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</row>
    <row r="137" spans="1:24" ht="15.75" customHeight="1" x14ac:dyDescent="0.25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</row>
    <row r="138" spans="1:24" ht="15.75" customHeight="1" x14ac:dyDescent="0.25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</row>
    <row r="139" spans="1:24" ht="15.75" customHeight="1" x14ac:dyDescent="0.25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</row>
    <row r="140" spans="1:24" ht="15.75" customHeight="1" x14ac:dyDescent="0.25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</row>
    <row r="141" spans="1:24" ht="15.75" customHeight="1" x14ac:dyDescent="0.25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</row>
    <row r="142" spans="1:24" ht="15.75" customHeight="1" x14ac:dyDescent="0.25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</row>
    <row r="143" spans="1:24" ht="15.75" customHeight="1" x14ac:dyDescent="0.25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</row>
    <row r="144" spans="1:24" ht="15.75" customHeight="1" x14ac:dyDescent="0.25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</row>
    <row r="145" spans="1:24" ht="15.75" customHeight="1" x14ac:dyDescent="0.25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</row>
    <row r="146" spans="1:24" ht="15.75" customHeight="1" x14ac:dyDescent="0.25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</row>
    <row r="147" spans="1:24" ht="15.75" customHeight="1" x14ac:dyDescent="0.25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</row>
    <row r="148" spans="1:24" ht="15.75" customHeight="1" x14ac:dyDescent="0.25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</row>
    <row r="149" spans="1:24" ht="15.75" customHeight="1" x14ac:dyDescent="0.25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</row>
    <row r="150" spans="1:24" ht="15.75" customHeight="1" x14ac:dyDescent="0.25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</row>
    <row r="151" spans="1:24" ht="15.75" customHeight="1" x14ac:dyDescent="0.25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</row>
    <row r="152" spans="1:24" ht="15.75" customHeight="1" x14ac:dyDescent="0.25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</row>
    <row r="153" spans="1:24" ht="15.75" customHeight="1" x14ac:dyDescent="0.25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</row>
    <row r="154" spans="1:24" ht="15.75" customHeight="1" x14ac:dyDescent="0.25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</row>
    <row r="155" spans="1:24" ht="15.75" customHeight="1" x14ac:dyDescent="0.25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</row>
    <row r="156" spans="1:24" ht="15.75" customHeight="1" x14ac:dyDescent="0.25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</row>
    <row r="157" spans="1:24" ht="15.75" customHeight="1" x14ac:dyDescent="0.25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</row>
    <row r="158" spans="1:24" ht="15.75" customHeight="1" x14ac:dyDescent="0.25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</row>
    <row r="159" spans="1:24" ht="15.75" customHeight="1" x14ac:dyDescent="0.25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</row>
    <row r="160" spans="1:24" ht="15.75" customHeight="1" x14ac:dyDescent="0.25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</row>
    <row r="161" spans="1:24" ht="15.75" customHeight="1" x14ac:dyDescent="0.25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</row>
    <row r="162" spans="1:24" ht="15.75" customHeight="1" x14ac:dyDescent="0.25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</row>
    <row r="163" spans="1:24" ht="15.75" customHeight="1" x14ac:dyDescent="0.25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</row>
    <row r="164" spans="1:24" ht="15.75" customHeight="1" x14ac:dyDescent="0.25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</row>
    <row r="165" spans="1:24" ht="15.75" customHeight="1" x14ac:dyDescent="0.25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</row>
    <row r="166" spans="1:24" ht="15.75" customHeight="1" x14ac:dyDescent="0.25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</row>
    <row r="167" spans="1:24" ht="15.75" customHeight="1" x14ac:dyDescent="0.25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</row>
    <row r="168" spans="1:24" ht="15.75" customHeight="1" x14ac:dyDescent="0.25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</row>
    <row r="169" spans="1:24" ht="15.75" customHeight="1" x14ac:dyDescent="0.25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</row>
    <row r="170" spans="1:24" ht="15.75" customHeight="1" x14ac:dyDescent="0.25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</row>
    <row r="171" spans="1:24" ht="15.75" customHeight="1" x14ac:dyDescent="0.25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</row>
    <row r="172" spans="1:24" ht="15.75" customHeight="1" x14ac:dyDescent="0.25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</row>
    <row r="173" spans="1:24" ht="15.75" customHeight="1" x14ac:dyDescent="0.25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</row>
    <row r="174" spans="1:24" ht="15.75" customHeight="1" x14ac:dyDescent="0.25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</row>
    <row r="175" spans="1:24" ht="15.75" customHeight="1" x14ac:dyDescent="0.2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</row>
    <row r="176" spans="1:24" ht="15.75" customHeight="1" x14ac:dyDescent="0.25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</row>
    <row r="177" spans="1:24" ht="15.75" customHeight="1" x14ac:dyDescent="0.25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</row>
    <row r="178" spans="1:24" ht="15.75" customHeight="1" x14ac:dyDescent="0.25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</row>
    <row r="179" spans="1:24" ht="15.75" customHeight="1" x14ac:dyDescent="0.25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</row>
    <row r="180" spans="1:24" ht="15.75" customHeight="1" x14ac:dyDescent="0.25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</row>
    <row r="181" spans="1:24" ht="15.75" customHeight="1" x14ac:dyDescent="0.25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</row>
    <row r="182" spans="1:24" ht="15.75" customHeight="1" x14ac:dyDescent="0.25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</row>
    <row r="183" spans="1:24" ht="15.75" customHeight="1" x14ac:dyDescent="0.25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</row>
    <row r="184" spans="1:24" ht="15.75" customHeight="1" x14ac:dyDescent="0.25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</row>
    <row r="185" spans="1:24" ht="15.75" customHeight="1" x14ac:dyDescent="0.2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</row>
    <row r="186" spans="1:24" ht="15.75" customHeight="1" x14ac:dyDescent="0.25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</row>
    <row r="187" spans="1:24" ht="15.75" customHeight="1" x14ac:dyDescent="0.2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</row>
    <row r="188" spans="1:24" ht="15.75" customHeight="1" x14ac:dyDescent="0.2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</row>
    <row r="189" spans="1:24" ht="15.75" customHeight="1" x14ac:dyDescent="0.2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</row>
    <row r="190" spans="1:24" ht="15.75" customHeight="1" x14ac:dyDescent="0.25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</row>
    <row r="191" spans="1:24" ht="15.75" customHeight="1" x14ac:dyDescent="0.25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</row>
    <row r="192" spans="1:24" ht="15.75" customHeight="1" x14ac:dyDescent="0.25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</row>
    <row r="193" spans="1:24" ht="15.75" customHeight="1" x14ac:dyDescent="0.25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</row>
    <row r="194" spans="1:24" ht="15.75" customHeight="1" x14ac:dyDescent="0.25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</row>
    <row r="195" spans="1:24" ht="15.75" customHeight="1" x14ac:dyDescent="0.25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</row>
    <row r="196" spans="1:24" ht="15.75" customHeight="1" x14ac:dyDescent="0.25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</row>
    <row r="197" spans="1:24" ht="15.75" customHeight="1" x14ac:dyDescent="0.25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</row>
    <row r="198" spans="1:24" ht="15.75" customHeight="1" x14ac:dyDescent="0.25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</row>
    <row r="199" spans="1:24" ht="15.75" customHeight="1" x14ac:dyDescent="0.25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</row>
    <row r="200" spans="1:24" ht="15.75" customHeight="1" x14ac:dyDescent="0.25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</row>
    <row r="201" spans="1:24" ht="15.75" customHeight="1" x14ac:dyDescent="0.25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</row>
    <row r="202" spans="1:24" ht="15.75" customHeight="1" x14ac:dyDescent="0.25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</row>
    <row r="203" spans="1:24" ht="15.75" customHeight="1" x14ac:dyDescent="0.25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</row>
    <row r="204" spans="1:24" ht="15.75" customHeight="1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</row>
    <row r="205" spans="1:24" ht="15.75" customHeight="1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</row>
    <row r="206" spans="1:24" ht="15.75" customHeight="1" x14ac:dyDescent="0.25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</row>
    <row r="207" spans="1:24" ht="15.75" customHeight="1" x14ac:dyDescent="0.25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</row>
    <row r="208" spans="1:24" ht="15.75" customHeight="1" x14ac:dyDescent="0.25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</row>
    <row r="209" spans="1:24" ht="15.75" customHeight="1" x14ac:dyDescent="0.25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</row>
    <row r="210" spans="1:24" ht="15.75" customHeight="1" x14ac:dyDescent="0.25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</row>
    <row r="211" spans="1:24" ht="15.75" customHeight="1" x14ac:dyDescent="0.25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</row>
    <row r="212" spans="1:24" ht="15.75" customHeight="1" x14ac:dyDescent="0.25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</row>
    <row r="213" spans="1:24" ht="15.75" customHeight="1" x14ac:dyDescent="0.25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</row>
    <row r="214" spans="1:24" ht="15.7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</row>
    <row r="215" spans="1:24" ht="15.75" customHeight="1" x14ac:dyDescent="0.2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</row>
    <row r="216" spans="1:24" ht="15.75" customHeight="1" x14ac:dyDescent="0.25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</row>
    <row r="217" spans="1:24" ht="15.75" customHeight="1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</row>
    <row r="218" spans="1:24" ht="15.75" customHeight="1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</row>
    <row r="219" spans="1:24" ht="15.75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</row>
    <row r="220" spans="1:24" ht="15.75" customHeight="1" x14ac:dyDescent="0.25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</row>
    <row r="221" spans="1:24" ht="15.75" customHeight="1" x14ac:dyDescent="0.25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</row>
    <row r="222" spans="1:24" ht="15.75" customHeight="1" x14ac:dyDescent="0.25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</row>
    <row r="223" spans="1:24" ht="15.75" customHeight="1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</row>
    <row r="224" spans="1:24" ht="15.75" customHeight="1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</row>
    <row r="225" spans="1:24" ht="15.75" customHeight="1" x14ac:dyDescent="0.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</row>
    <row r="226" spans="1:24" ht="15.75" customHeight="1" x14ac:dyDescent="0.25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</row>
    <row r="227" spans="1:24" ht="15.75" customHeight="1" x14ac:dyDescent="0.25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</row>
    <row r="228" spans="1:24" ht="15.75" customHeight="1" x14ac:dyDescent="0.25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</row>
    <row r="229" spans="1:24" ht="15.75" customHeight="1" x14ac:dyDescent="0.25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</row>
    <row r="230" spans="1:24" ht="15.75" customHeight="1" x14ac:dyDescent="0.25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</row>
    <row r="231" spans="1:24" ht="15.75" customHeight="1" x14ac:dyDescent="0.25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</row>
    <row r="232" spans="1:24" ht="15.75" customHeight="1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</row>
    <row r="233" spans="1:24" ht="15.75" customHeight="1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</row>
    <row r="234" spans="1:24" ht="15.75" customHeight="1" x14ac:dyDescent="0.25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</row>
    <row r="235" spans="1:24" ht="15.75" customHeight="1" x14ac:dyDescent="0.2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</row>
    <row r="236" spans="1:24" ht="15.75" customHeight="1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</row>
    <row r="237" spans="1:24" ht="15.75" customHeight="1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</row>
    <row r="238" spans="1:24" ht="15.75" customHeight="1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</row>
    <row r="239" spans="1:24" ht="15.75" customHeight="1" x14ac:dyDescent="0.25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</row>
    <row r="240" spans="1:24" ht="15.75" customHeight="1" x14ac:dyDescent="0.25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</row>
    <row r="241" spans="1:24" ht="15.75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</row>
    <row r="242" spans="1:24" ht="15.75" customHeight="1" x14ac:dyDescent="0.25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</row>
    <row r="243" spans="1:24" ht="15.75" customHeight="1" x14ac:dyDescent="0.25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</row>
    <row r="244" spans="1:24" ht="15.75" customHeight="1" x14ac:dyDescent="0.25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</row>
    <row r="245" spans="1:24" ht="15.75" customHeight="1" x14ac:dyDescent="0.2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</row>
    <row r="246" spans="1:24" ht="15.75" customHeight="1" x14ac:dyDescent="0.25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</row>
    <row r="247" spans="1:24" ht="15.75" customHeight="1" x14ac:dyDescent="0.25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</row>
    <row r="248" spans="1:24" ht="15.75" customHeight="1" x14ac:dyDescent="0.25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</row>
    <row r="249" spans="1:24" ht="15.75" customHeight="1" x14ac:dyDescent="0.25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</row>
    <row r="250" spans="1:24" ht="15.75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</row>
    <row r="251" spans="1:24" ht="15.75" customHeight="1" x14ac:dyDescent="0.25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</row>
    <row r="252" spans="1:24" ht="15.75" customHeight="1" x14ac:dyDescent="0.25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</row>
    <row r="253" spans="1:24" ht="15.75" customHeight="1" x14ac:dyDescent="0.25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</row>
    <row r="254" spans="1:24" ht="15.75" customHeight="1" x14ac:dyDescent="0.25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</row>
    <row r="255" spans="1:24" ht="15.75" customHeight="1" x14ac:dyDescent="0.2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</row>
    <row r="256" spans="1:24" ht="15.75" customHeight="1" x14ac:dyDescent="0.25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</row>
    <row r="257" spans="1:24" ht="15.75" customHeight="1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</row>
    <row r="258" spans="1:24" ht="15.75" customHeight="1" x14ac:dyDescent="0.25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</row>
    <row r="259" spans="1:24" ht="15.75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</row>
    <row r="260" spans="1:24" ht="15.75" customHeight="1" x14ac:dyDescent="0.25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</row>
    <row r="261" spans="1:24" ht="15.75" customHeight="1" x14ac:dyDescent="0.25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</row>
    <row r="262" spans="1:24" ht="15.75" customHeight="1" x14ac:dyDescent="0.25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</row>
    <row r="263" spans="1:24" ht="15.75" customHeight="1" x14ac:dyDescent="0.25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</row>
    <row r="264" spans="1:24" ht="15.75" customHeight="1" x14ac:dyDescent="0.25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</row>
    <row r="265" spans="1:24" ht="15.75" customHeight="1" x14ac:dyDescent="0.2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</row>
    <row r="266" spans="1:24" ht="15.75" customHeight="1" x14ac:dyDescent="0.25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</row>
    <row r="267" spans="1:24" ht="15.75" customHeight="1" x14ac:dyDescent="0.25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</row>
    <row r="268" spans="1:24" ht="15.75" customHeight="1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</row>
    <row r="269" spans="1:24" ht="15.75" customHeight="1" x14ac:dyDescent="0.25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</row>
    <row r="270" spans="1:24" ht="15.75" customHeight="1" x14ac:dyDescent="0.25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</row>
    <row r="271" spans="1:24" ht="15.75" customHeight="1" x14ac:dyDescent="0.25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</row>
    <row r="272" spans="1:24" ht="15.75" customHeight="1" x14ac:dyDescent="0.25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</row>
    <row r="273" spans="1:24" ht="15.75" customHeight="1" x14ac:dyDescent="0.25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</row>
    <row r="274" spans="1:24" ht="15.75" customHeight="1" x14ac:dyDescent="0.25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</row>
    <row r="275" spans="1:24" ht="15.75" customHeight="1" x14ac:dyDescent="0.25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</row>
    <row r="276" spans="1:24" ht="15.75" customHeight="1" x14ac:dyDescent="0.25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</row>
    <row r="277" spans="1:24" ht="15.75" customHeight="1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</row>
    <row r="278" spans="1:24" ht="15.75" customHeight="1" x14ac:dyDescent="0.25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</row>
    <row r="279" spans="1:24" ht="15.75" customHeight="1" x14ac:dyDescent="0.25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</row>
    <row r="280" spans="1:24" ht="15.75" customHeight="1" x14ac:dyDescent="0.25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</row>
    <row r="281" spans="1:24" ht="15.75" customHeight="1" x14ac:dyDescent="0.25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</row>
    <row r="282" spans="1:24" ht="15.75" customHeight="1" x14ac:dyDescent="0.25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</row>
    <row r="283" spans="1:24" ht="15.75" customHeight="1" x14ac:dyDescent="0.25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</row>
    <row r="284" spans="1:24" ht="15.75" customHeight="1" x14ac:dyDescent="0.25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</row>
    <row r="285" spans="1:24" ht="15.75" customHeight="1" x14ac:dyDescent="0.25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</row>
    <row r="286" spans="1:24" ht="15.75" customHeight="1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</row>
    <row r="287" spans="1:24" ht="15.75" customHeight="1" x14ac:dyDescent="0.25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</row>
    <row r="288" spans="1:24" ht="15.75" customHeight="1" x14ac:dyDescent="0.25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</row>
    <row r="289" spans="1:24" ht="15.75" customHeight="1" x14ac:dyDescent="0.25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</row>
    <row r="290" spans="1:24" ht="15.75" customHeight="1" x14ac:dyDescent="0.25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</row>
    <row r="291" spans="1:24" ht="15.75" customHeight="1" x14ac:dyDescent="0.25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</row>
    <row r="292" spans="1:24" ht="15.75" customHeight="1" x14ac:dyDescent="0.25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</row>
    <row r="293" spans="1:24" ht="15.75" customHeight="1" x14ac:dyDescent="0.25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</row>
    <row r="294" spans="1:24" ht="15.75" customHeight="1" x14ac:dyDescent="0.25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</row>
    <row r="295" spans="1:24" ht="15.75" customHeight="1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</row>
    <row r="296" spans="1:24" ht="15.75" customHeight="1" x14ac:dyDescent="0.25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</row>
    <row r="297" spans="1:24" ht="15.75" customHeight="1" x14ac:dyDescent="0.25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</row>
    <row r="298" spans="1:24" ht="15.75" customHeight="1" x14ac:dyDescent="0.25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</row>
    <row r="299" spans="1:24" ht="15.75" customHeight="1" x14ac:dyDescent="0.25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</row>
    <row r="300" spans="1:24" ht="15.75" customHeight="1" x14ac:dyDescent="0.25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</row>
    <row r="301" spans="1:24" ht="15.75" customHeight="1" x14ac:dyDescent="0.25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</row>
    <row r="302" spans="1:24" ht="15.75" customHeight="1" x14ac:dyDescent="0.25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</row>
    <row r="303" spans="1:24" ht="15.75" customHeight="1" x14ac:dyDescent="0.25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</row>
    <row r="304" spans="1:24" ht="15.75" customHeight="1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</row>
    <row r="305" spans="1:24" ht="15.75" customHeight="1" x14ac:dyDescent="0.25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</row>
    <row r="306" spans="1:24" ht="15.75" customHeight="1" x14ac:dyDescent="0.25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</row>
    <row r="307" spans="1:24" ht="15.75" customHeight="1" x14ac:dyDescent="0.25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</row>
    <row r="308" spans="1:24" ht="15.75" customHeight="1" x14ac:dyDescent="0.25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</row>
    <row r="309" spans="1:24" ht="15.75" customHeight="1" x14ac:dyDescent="0.25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</row>
    <row r="310" spans="1:24" ht="15.75" customHeight="1" x14ac:dyDescent="0.25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</row>
    <row r="311" spans="1:24" ht="15.75" customHeight="1" x14ac:dyDescent="0.25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</row>
    <row r="312" spans="1:24" ht="15.75" customHeight="1" x14ac:dyDescent="0.25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</row>
    <row r="313" spans="1:24" ht="15.75" customHeight="1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</row>
    <row r="314" spans="1:24" ht="15.75" customHeight="1" x14ac:dyDescent="0.25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</row>
    <row r="315" spans="1:24" ht="15.75" customHeight="1" x14ac:dyDescent="0.25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</row>
    <row r="316" spans="1:24" ht="15.75" customHeight="1" x14ac:dyDescent="0.25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</row>
    <row r="317" spans="1:24" ht="15.75" customHeight="1" x14ac:dyDescent="0.25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</row>
    <row r="318" spans="1:24" ht="15.75" customHeight="1" x14ac:dyDescent="0.25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</row>
    <row r="319" spans="1:24" ht="15.75" customHeight="1" x14ac:dyDescent="0.25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</row>
    <row r="320" spans="1:24" ht="15.75" customHeight="1" x14ac:dyDescent="0.25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</row>
    <row r="321" spans="1:24" ht="15.75" customHeight="1" x14ac:dyDescent="0.25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</row>
    <row r="322" spans="1:24" ht="15.75" customHeight="1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</row>
    <row r="323" spans="1:24" ht="15.75" customHeight="1" x14ac:dyDescent="0.25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</row>
    <row r="324" spans="1:24" ht="15.75" customHeight="1" x14ac:dyDescent="0.25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</row>
    <row r="325" spans="1:24" ht="15.75" customHeight="1" x14ac:dyDescent="0.25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</row>
    <row r="326" spans="1:24" ht="15.75" customHeight="1" x14ac:dyDescent="0.25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</row>
    <row r="327" spans="1:24" ht="15.75" customHeight="1" x14ac:dyDescent="0.25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</row>
    <row r="328" spans="1:24" ht="15.75" customHeight="1" x14ac:dyDescent="0.25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</row>
    <row r="329" spans="1:24" ht="15.75" customHeight="1" x14ac:dyDescent="0.25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</row>
    <row r="330" spans="1:24" ht="15.75" customHeight="1" x14ac:dyDescent="0.25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</row>
    <row r="331" spans="1:24" ht="15.75" customHeight="1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</row>
    <row r="332" spans="1:24" ht="15.75" customHeight="1" x14ac:dyDescent="0.25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</row>
    <row r="333" spans="1:24" ht="15.75" customHeight="1" x14ac:dyDescent="0.25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</row>
    <row r="334" spans="1:24" ht="15.75" customHeight="1" x14ac:dyDescent="0.25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</row>
    <row r="335" spans="1:24" ht="15.75" customHeight="1" x14ac:dyDescent="0.25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</row>
    <row r="336" spans="1:24" ht="15.75" customHeight="1" x14ac:dyDescent="0.25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</row>
    <row r="337" spans="1:24" ht="15.75" customHeight="1" x14ac:dyDescent="0.25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</row>
    <row r="338" spans="1:24" ht="15.75" customHeight="1" x14ac:dyDescent="0.25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</row>
    <row r="339" spans="1:24" ht="15.75" customHeight="1" x14ac:dyDescent="0.25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</row>
    <row r="340" spans="1:24" ht="15.75" customHeight="1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</row>
    <row r="341" spans="1:24" ht="15.75" customHeight="1" x14ac:dyDescent="0.25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</row>
    <row r="342" spans="1:24" ht="15.75" customHeight="1" x14ac:dyDescent="0.25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</row>
    <row r="343" spans="1:24" ht="15.75" customHeight="1" x14ac:dyDescent="0.25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</row>
    <row r="344" spans="1:24" ht="15.75" customHeight="1" x14ac:dyDescent="0.25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</row>
    <row r="345" spans="1:24" ht="15.75" customHeight="1" x14ac:dyDescent="0.25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</row>
    <row r="346" spans="1:24" ht="15.75" customHeight="1" x14ac:dyDescent="0.25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</row>
    <row r="347" spans="1:24" ht="15.75" customHeight="1" x14ac:dyDescent="0.25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</row>
    <row r="348" spans="1:24" ht="15.75" customHeight="1" x14ac:dyDescent="0.25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</row>
    <row r="349" spans="1:24" ht="15.75" customHeight="1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</row>
    <row r="350" spans="1:24" ht="15.75" customHeight="1" x14ac:dyDescent="0.25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</row>
    <row r="351" spans="1:24" ht="15.75" customHeight="1" x14ac:dyDescent="0.25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</row>
    <row r="352" spans="1:24" ht="15.75" customHeight="1" x14ac:dyDescent="0.25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</row>
    <row r="353" spans="1:24" ht="15.75" customHeight="1" x14ac:dyDescent="0.25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</row>
    <row r="354" spans="1:24" ht="15.75" customHeight="1" x14ac:dyDescent="0.25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</row>
    <row r="355" spans="1:24" ht="15.75" customHeight="1" x14ac:dyDescent="0.25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</row>
    <row r="356" spans="1:24" ht="15.75" customHeight="1" x14ac:dyDescent="0.25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</row>
    <row r="357" spans="1:24" ht="15.75" customHeight="1" x14ac:dyDescent="0.25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</row>
    <row r="358" spans="1:24" ht="15.75" customHeight="1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</row>
    <row r="359" spans="1:24" ht="15.75" customHeight="1" x14ac:dyDescent="0.25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</row>
    <row r="360" spans="1:24" ht="15.75" customHeight="1" x14ac:dyDescent="0.25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</row>
    <row r="361" spans="1:24" ht="15.75" customHeight="1" x14ac:dyDescent="0.25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</row>
    <row r="362" spans="1:24" ht="15.75" customHeight="1" x14ac:dyDescent="0.25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</row>
    <row r="363" spans="1:24" ht="15.75" customHeight="1" x14ac:dyDescent="0.25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</row>
    <row r="364" spans="1:24" ht="15.75" customHeight="1" x14ac:dyDescent="0.25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</row>
    <row r="365" spans="1:24" ht="15.75" customHeight="1" x14ac:dyDescent="0.25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</row>
    <row r="366" spans="1:24" ht="15.75" customHeight="1" x14ac:dyDescent="0.25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</row>
    <row r="367" spans="1:24" ht="15.75" customHeight="1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</row>
    <row r="368" spans="1:24" ht="15.75" customHeight="1" x14ac:dyDescent="0.25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</row>
    <row r="369" spans="1:24" ht="15.75" customHeight="1" x14ac:dyDescent="0.25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</row>
    <row r="370" spans="1:24" ht="15.75" customHeight="1" x14ac:dyDescent="0.25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</row>
    <row r="371" spans="1:24" ht="15.75" customHeight="1" x14ac:dyDescent="0.25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</row>
    <row r="372" spans="1:24" ht="15.75" customHeight="1" x14ac:dyDescent="0.25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</row>
    <row r="373" spans="1:24" ht="15.75" customHeight="1" x14ac:dyDescent="0.25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</row>
    <row r="374" spans="1:24" ht="15.75" customHeight="1" x14ac:dyDescent="0.25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</row>
    <row r="375" spans="1:24" ht="15.75" customHeight="1" x14ac:dyDescent="0.25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</row>
    <row r="376" spans="1:24" ht="15.75" customHeight="1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</row>
    <row r="377" spans="1:24" ht="15.75" customHeight="1" x14ac:dyDescent="0.25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</row>
    <row r="378" spans="1:24" ht="15.75" customHeight="1" x14ac:dyDescent="0.25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</row>
    <row r="379" spans="1:24" ht="15.75" customHeight="1" x14ac:dyDescent="0.25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</row>
    <row r="380" spans="1:24" ht="15.75" customHeight="1" x14ac:dyDescent="0.25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</row>
    <row r="381" spans="1:24" ht="15.75" customHeight="1" x14ac:dyDescent="0.25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</row>
    <row r="382" spans="1:24" ht="15.75" customHeight="1" x14ac:dyDescent="0.25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</row>
    <row r="383" spans="1:24" ht="15.75" customHeight="1" x14ac:dyDescent="0.25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</row>
    <row r="384" spans="1:24" ht="15.75" customHeight="1" x14ac:dyDescent="0.25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</row>
    <row r="385" spans="1:24" ht="15.75" customHeight="1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</row>
    <row r="386" spans="1:24" ht="15.75" customHeight="1" x14ac:dyDescent="0.25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</row>
    <row r="387" spans="1:24" ht="15.75" customHeight="1" x14ac:dyDescent="0.25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</row>
    <row r="388" spans="1:24" ht="15.75" customHeight="1" x14ac:dyDescent="0.25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</row>
    <row r="389" spans="1:24" ht="15.75" customHeight="1" x14ac:dyDescent="0.25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</row>
    <row r="390" spans="1:24" ht="15.75" customHeight="1" x14ac:dyDescent="0.25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</row>
    <row r="391" spans="1:24" ht="15.75" customHeight="1" x14ac:dyDescent="0.25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</row>
    <row r="392" spans="1:24" ht="15.75" customHeight="1" x14ac:dyDescent="0.25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</row>
    <row r="393" spans="1:24" ht="15.75" customHeight="1" x14ac:dyDescent="0.25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</row>
    <row r="394" spans="1:24" ht="15.75" customHeight="1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</row>
    <row r="395" spans="1:24" ht="15.75" customHeight="1" x14ac:dyDescent="0.25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</row>
    <row r="396" spans="1:24" ht="15.75" customHeight="1" x14ac:dyDescent="0.25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</row>
    <row r="397" spans="1:24" ht="15.75" customHeight="1" x14ac:dyDescent="0.25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</row>
    <row r="398" spans="1:24" ht="15.75" customHeight="1" x14ac:dyDescent="0.25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</row>
    <row r="399" spans="1:24" ht="15.75" customHeight="1" x14ac:dyDescent="0.25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</row>
    <row r="400" spans="1:24" ht="15.75" customHeight="1" x14ac:dyDescent="0.25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</row>
    <row r="401" spans="1:24" ht="15.75" customHeight="1" x14ac:dyDescent="0.25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</row>
    <row r="402" spans="1:24" ht="15.75" customHeight="1" x14ac:dyDescent="0.25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</row>
    <row r="403" spans="1:24" ht="15.75" customHeight="1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</row>
    <row r="404" spans="1:24" ht="15.75" customHeight="1" x14ac:dyDescent="0.25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</row>
    <row r="405" spans="1:24" ht="15.75" customHeight="1" x14ac:dyDescent="0.25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</row>
    <row r="406" spans="1:24" ht="15.75" customHeight="1" x14ac:dyDescent="0.25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</row>
    <row r="407" spans="1:24" ht="15.75" customHeight="1" x14ac:dyDescent="0.25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</row>
    <row r="408" spans="1:24" ht="15.75" customHeight="1" x14ac:dyDescent="0.25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</row>
    <row r="409" spans="1:24" ht="15.75" customHeight="1" x14ac:dyDescent="0.25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</row>
    <row r="410" spans="1:24" ht="15.75" customHeight="1" x14ac:dyDescent="0.25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</row>
    <row r="411" spans="1:24" ht="15.75" customHeight="1" x14ac:dyDescent="0.25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</row>
    <row r="412" spans="1:24" ht="15.75" customHeight="1" x14ac:dyDescent="0.25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</row>
    <row r="413" spans="1:24" ht="15.75" customHeight="1" x14ac:dyDescent="0.25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</row>
    <row r="414" spans="1:24" ht="15.75" customHeight="1" x14ac:dyDescent="0.25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</row>
    <row r="415" spans="1:24" ht="15.75" customHeight="1" x14ac:dyDescent="0.25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</row>
    <row r="416" spans="1:24" ht="15.75" customHeight="1" x14ac:dyDescent="0.25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</row>
    <row r="417" spans="1:24" ht="15.75" customHeight="1" x14ac:dyDescent="0.25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</row>
    <row r="418" spans="1:24" ht="15.75" customHeight="1" x14ac:dyDescent="0.25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</row>
    <row r="419" spans="1:24" ht="15.75" customHeight="1" x14ac:dyDescent="0.25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</row>
    <row r="420" spans="1:24" ht="15.75" customHeight="1" x14ac:dyDescent="0.25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</row>
    <row r="421" spans="1:24" ht="15.75" customHeight="1" x14ac:dyDescent="0.25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</row>
    <row r="422" spans="1:24" ht="15.75" customHeight="1" x14ac:dyDescent="0.25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</row>
    <row r="423" spans="1:24" ht="15.75" customHeight="1" x14ac:dyDescent="0.25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</row>
    <row r="424" spans="1:24" ht="15.75" customHeight="1" x14ac:dyDescent="0.25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</row>
    <row r="425" spans="1:24" ht="15.75" customHeight="1" x14ac:dyDescent="0.25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</row>
    <row r="426" spans="1:24" ht="15.75" customHeight="1" x14ac:dyDescent="0.25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</row>
    <row r="427" spans="1:24" ht="15.75" customHeight="1" x14ac:dyDescent="0.25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</row>
    <row r="428" spans="1:24" ht="15.75" customHeight="1" x14ac:dyDescent="0.25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</row>
    <row r="429" spans="1:24" ht="15.75" customHeight="1" x14ac:dyDescent="0.25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</row>
    <row r="430" spans="1:24" ht="15.75" customHeight="1" x14ac:dyDescent="0.25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</row>
    <row r="431" spans="1:24" ht="15.75" customHeight="1" x14ac:dyDescent="0.25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</row>
    <row r="432" spans="1:24" ht="15.75" customHeight="1" x14ac:dyDescent="0.25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</row>
    <row r="433" spans="1:24" ht="15.75" customHeight="1" x14ac:dyDescent="0.25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</row>
    <row r="434" spans="1:24" ht="15.75" customHeight="1" x14ac:dyDescent="0.25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</row>
    <row r="435" spans="1:24" ht="15.75" customHeight="1" x14ac:dyDescent="0.25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</row>
    <row r="436" spans="1:24" ht="15.75" customHeight="1" x14ac:dyDescent="0.25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</row>
    <row r="437" spans="1:24" ht="15.75" customHeight="1" x14ac:dyDescent="0.25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</row>
    <row r="438" spans="1:24" ht="15.75" customHeight="1" x14ac:dyDescent="0.25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</row>
    <row r="439" spans="1:24" ht="15.75" customHeight="1" x14ac:dyDescent="0.25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</row>
    <row r="440" spans="1:24" ht="15.75" customHeight="1" x14ac:dyDescent="0.25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</row>
    <row r="441" spans="1:24" ht="15.75" customHeight="1" x14ac:dyDescent="0.25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</row>
    <row r="442" spans="1:24" ht="15.75" customHeight="1" x14ac:dyDescent="0.25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</row>
    <row r="443" spans="1:24" ht="15.75" customHeight="1" x14ac:dyDescent="0.25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</row>
    <row r="444" spans="1:24" ht="15.75" customHeight="1" x14ac:dyDescent="0.25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</row>
    <row r="445" spans="1:24" ht="15.75" customHeight="1" x14ac:dyDescent="0.25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</row>
    <row r="446" spans="1:24" ht="15.75" customHeight="1" x14ac:dyDescent="0.25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</row>
    <row r="447" spans="1:24" ht="15.75" customHeight="1" x14ac:dyDescent="0.25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</row>
    <row r="448" spans="1:24" ht="15.75" customHeight="1" x14ac:dyDescent="0.25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</row>
    <row r="449" spans="1:24" ht="15.75" customHeight="1" x14ac:dyDescent="0.25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</row>
    <row r="450" spans="1:24" ht="15.75" customHeight="1" x14ac:dyDescent="0.25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</row>
    <row r="451" spans="1:24" ht="15.75" customHeight="1" x14ac:dyDescent="0.25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</row>
    <row r="452" spans="1:24" ht="15.75" customHeight="1" x14ac:dyDescent="0.25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</row>
    <row r="453" spans="1:24" ht="15.75" customHeight="1" x14ac:dyDescent="0.25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</row>
    <row r="454" spans="1:24" ht="15.75" customHeight="1" x14ac:dyDescent="0.25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</row>
    <row r="455" spans="1:24" ht="15.75" customHeight="1" x14ac:dyDescent="0.25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</row>
    <row r="456" spans="1:24" ht="15.75" customHeight="1" x14ac:dyDescent="0.25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</row>
    <row r="457" spans="1:24" ht="15.75" customHeight="1" x14ac:dyDescent="0.25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</row>
    <row r="458" spans="1:24" ht="15.75" customHeight="1" x14ac:dyDescent="0.25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</row>
    <row r="459" spans="1:24" ht="15.75" customHeight="1" x14ac:dyDescent="0.25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</row>
    <row r="460" spans="1:24" ht="15.75" customHeight="1" x14ac:dyDescent="0.25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</row>
    <row r="461" spans="1:24" ht="15.75" customHeight="1" x14ac:dyDescent="0.25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</row>
    <row r="462" spans="1:24" ht="15.75" customHeight="1" x14ac:dyDescent="0.25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</row>
    <row r="463" spans="1:24" ht="15.75" customHeight="1" x14ac:dyDescent="0.25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</row>
    <row r="464" spans="1:24" ht="15.75" customHeight="1" x14ac:dyDescent="0.25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</row>
    <row r="465" spans="1:24" ht="15.75" customHeight="1" x14ac:dyDescent="0.25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</row>
    <row r="466" spans="1:24" ht="15.75" customHeight="1" x14ac:dyDescent="0.25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</row>
    <row r="467" spans="1:24" ht="15.75" customHeight="1" x14ac:dyDescent="0.25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</row>
    <row r="468" spans="1:24" ht="15.75" customHeight="1" x14ac:dyDescent="0.25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</row>
    <row r="469" spans="1:24" ht="15.75" customHeight="1" x14ac:dyDescent="0.25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</row>
    <row r="470" spans="1:24" ht="15.75" customHeight="1" x14ac:dyDescent="0.25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</row>
    <row r="471" spans="1:24" ht="15.75" customHeight="1" x14ac:dyDescent="0.25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</row>
    <row r="472" spans="1:24" ht="15.75" customHeight="1" x14ac:dyDescent="0.25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</row>
    <row r="473" spans="1:24" ht="15.75" customHeight="1" x14ac:dyDescent="0.25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</row>
    <row r="474" spans="1:24" ht="15.75" customHeight="1" x14ac:dyDescent="0.25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</row>
    <row r="475" spans="1:24" ht="15.75" customHeight="1" x14ac:dyDescent="0.25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</row>
    <row r="476" spans="1:24" ht="15.75" customHeight="1" x14ac:dyDescent="0.25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</row>
    <row r="477" spans="1:24" ht="15.75" customHeight="1" x14ac:dyDescent="0.25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</row>
    <row r="478" spans="1:24" ht="15.75" customHeight="1" x14ac:dyDescent="0.25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</row>
    <row r="479" spans="1:24" ht="15.75" customHeight="1" x14ac:dyDescent="0.25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</row>
    <row r="480" spans="1:24" ht="15.75" customHeight="1" x14ac:dyDescent="0.25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</row>
    <row r="481" spans="1:24" ht="15.75" customHeight="1" x14ac:dyDescent="0.25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</row>
    <row r="482" spans="1:24" ht="15.75" customHeight="1" x14ac:dyDescent="0.25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</row>
    <row r="483" spans="1:24" ht="15.75" customHeight="1" x14ac:dyDescent="0.25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</row>
    <row r="484" spans="1:24" ht="15.75" customHeight="1" x14ac:dyDescent="0.25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</row>
    <row r="485" spans="1:24" ht="15.75" customHeight="1" x14ac:dyDescent="0.25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</row>
    <row r="486" spans="1:24" ht="15.75" customHeight="1" x14ac:dyDescent="0.25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</row>
    <row r="487" spans="1:24" ht="15.75" customHeight="1" x14ac:dyDescent="0.25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</row>
    <row r="488" spans="1:24" ht="15.75" customHeight="1" x14ac:dyDescent="0.25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</row>
    <row r="489" spans="1:24" ht="15.75" customHeight="1" x14ac:dyDescent="0.25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</row>
    <row r="490" spans="1:24" ht="15.75" customHeight="1" x14ac:dyDescent="0.25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</row>
    <row r="491" spans="1:24" ht="15.75" customHeight="1" x14ac:dyDescent="0.25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</row>
    <row r="492" spans="1:24" ht="15.75" customHeight="1" x14ac:dyDescent="0.25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</row>
    <row r="493" spans="1:24" ht="15.75" customHeight="1" x14ac:dyDescent="0.25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</row>
    <row r="494" spans="1:24" ht="15.75" customHeight="1" x14ac:dyDescent="0.25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</row>
    <row r="495" spans="1:24" ht="15.75" customHeight="1" x14ac:dyDescent="0.2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</row>
    <row r="496" spans="1:24" ht="15.75" customHeight="1" x14ac:dyDescent="0.25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</row>
    <row r="497" spans="1:24" ht="15.75" customHeight="1" x14ac:dyDescent="0.25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</row>
    <row r="498" spans="1:24" ht="15.75" customHeight="1" x14ac:dyDescent="0.25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</row>
    <row r="499" spans="1:24" ht="15.75" customHeight="1" x14ac:dyDescent="0.25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</row>
    <row r="500" spans="1:24" ht="15.75" customHeight="1" x14ac:dyDescent="0.25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</row>
    <row r="501" spans="1:24" ht="15.75" customHeight="1" x14ac:dyDescent="0.25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</row>
    <row r="502" spans="1:24" ht="15.75" customHeight="1" x14ac:dyDescent="0.25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</row>
    <row r="503" spans="1:24" ht="15.75" customHeight="1" x14ac:dyDescent="0.25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</row>
    <row r="504" spans="1:24" ht="15.75" customHeight="1" x14ac:dyDescent="0.25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</row>
    <row r="505" spans="1:24" ht="15.75" customHeight="1" x14ac:dyDescent="0.2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</row>
    <row r="506" spans="1:24" ht="15.75" customHeight="1" x14ac:dyDescent="0.25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</row>
    <row r="507" spans="1:24" ht="15.75" customHeight="1" x14ac:dyDescent="0.25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</row>
    <row r="508" spans="1:24" ht="15.75" customHeight="1" x14ac:dyDescent="0.25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</row>
    <row r="509" spans="1:24" ht="15.75" customHeight="1" x14ac:dyDescent="0.25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</row>
    <row r="510" spans="1:24" ht="15.75" customHeight="1" x14ac:dyDescent="0.25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</row>
    <row r="511" spans="1:24" ht="15.75" customHeight="1" x14ac:dyDescent="0.25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</row>
    <row r="512" spans="1:24" ht="15.75" customHeight="1" x14ac:dyDescent="0.25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</row>
    <row r="513" spans="1:24" ht="15.75" customHeight="1" x14ac:dyDescent="0.25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</row>
    <row r="514" spans="1:24" ht="15.75" customHeight="1" x14ac:dyDescent="0.25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</row>
    <row r="515" spans="1:24" ht="15.75" customHeight="1" x14ac:dyDescent="0.2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</row>
    <row r="516" spans="1:24" ht="15.75" customHeight="1" x14ac:dyDescent="0.25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</row>
    <row r="517" spans="1:24" ht="15.75" customHeight="1" x14ac:dyDescent="0.25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</row>
    <row r="518" spans="1:24" ht="15.75" customHeight="1" x14ac:dyDescent="0.25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</row>
    <row r="519" spans="1:24" ht="15.75" customHeight="1" x14ac:dyDescent="0.25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</row>
    <row r="520" spans="1:24" ht="15.75" customHeight="1" x14ac:dyDescent="0.25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</row>
    <row r="521" spans="1:24" ht="15.75" customHeight="1" x14ac:dyDescent="0.25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</row>
    <row r="522" spans="1:24" ht="15.75" customHeight="1" x14ac:dyDescent="0.25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</row>
    <row r="523" spans="1:24" ht="15.75" customHeight="1" x14ac:dyDescent="0.25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</row>
    <row r="524" spans="1:24" ht="15.75" customHeight="1" x14ac:dyDescent="0.25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</row>
    <row r="525" spans="1:24" ht="15.75" customHeight="1" x14ac:dyDescent="0.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</row>
    <row r="526" spans="1:24" ht="15.75" customHeight="1" x14ac:dyDescent="0.25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</row>
    <row r="527" spans="1:24" ht="15.75" customHeight="1" x14ac:dyDescent="0.25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</row>
    <row r="528" spans="1:24" ht="15.75" customHeight="1" x14ac:dyDescent="0.25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</row>
    <row r="529" spans="1:24" ht="15.75" customHeight="1" x14ac:dyDescent="0.25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</row>
    <row r="530" spans="1:24" ht="15.75" customHeight="1" x14ac:dyDescent="0.25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</row>
    <row r="531" spans="1:24" ht="15.75" customHeight="1" x14ac:dyDescent="0.25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</row>
    <row r="532" spans="1:24" ht="15.75" customHeight="1" x14ac:dyDescent="0.25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</row>
    <row r="533" spans="1:24" ht="15.75" customHeight="1" x14ac:dyDescent="0.25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</row>
    <row r="534" spans="1:24" ht="15.75" customHeight="1" x14ac:dyDescent="0.25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</row>
    <row r="535" spans="1:24" ht="15.75" customHeight="1" x14ac:dyDescent="0.2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</row>
    <row r="536" spans="1:24" ht="15.75" customHeight="1" x14ac:dyDescent="0.25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</row>
    <row r="537" spans="1:24" ht="15.75" customHeight="1" x14ac:dyDescent="0.25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</row>
    <row r="538" spans="1:24" ht="15.75" customHeight="1" x14ac:dyDescent="0.25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</row>
    <row r="539" spans="1:24" ht="15.75" customHeight="1" x14ac:dyDescent="0.25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</row>
    <row r="540" spans="1:24" ht="15.75" customHeight="1" x14ac:dyDescent="0.25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</row>
    <row r="541" spans="1:24" ht="15.75" customHeight="1" x14ac:dyDescent="0.25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</row>
    <row r="542" spans="1:24" ht="15.75" customHeight="1" x14ac:dyDescent="0.25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</row>
    <row r="543" spans="1:24" ht="15.75" customHeight="1" x14ac:dyDescent="0.25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</row>
    <row r="544" spans="1:24" ht="15.75" customHeight="1" x14ac:dyDescent="0.25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</row>
    <row r="545" spans="1:24" ht="15.75" customHeight="1" x14ac:dyDescent="0.2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</row>
    <row r="546" spans="1:24" ht="15.75" customHeight="1" x14ac:dyDescent="0.25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</row>
    <row r="547" spans="1:24" ht="15.75" customHeight="1" x14ac:dyDescent="0.25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</row>
    <row r="548" spans="1:24" ht="15.75" customHeight="1" x14ac:dyDescent="0.25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</row>
    <row r="549" spans="1:24" ht="15.75" customHeight="1" x14ac:dyDescent="0.25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</row>
    <row r="550" spans="1:24" ht="15.75" customHeight="1" x14ac:dyDescent="0.25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</row>
    <row r="551" spans="1:24" ht="15.75" customHeight="1" x14ac:dyDescent="0.25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</row>
    <row r="552" spans="1:24" ht="15.75" customHeight="1" x14ac:dyDescent="0.25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</row>
    <row r="553" spans="1:24" ht="15.75" customHeight="1" x14ac:dyDescent="0.25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</row>
    <row r="554" spans="1:24" ht="15.75" customHeight="1" x14ac:dyDescent="0.25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</row>
    <row r="555" spans="1:24" ht="15.75" customHeight="1" x14ac:dyDescent="0.2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</row>
    <row r="556" spans="1:24" ht="15.75" customHeight="1" x14ac:dyDescent="0.25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</row>
    <row r="557" spans="1:24" ht="15.75" customHeight="1" x14ac:dyDescent="0.25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</row>
    <row r="558" spans="1:24" ht="15.75" customHeight="1" x14ac:dyDescent="0.25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</row>
    <row r="559" spans="1:24" ht="15.75" customHeight="1" x14ac:dyDescent="0.25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</row>
    <row r="560" spans="1:24" ht="15.75" customHeight="1" x14ac:dyDescent="0.25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</row>
    <row r="561" spans="1:24" ht="15.75" customHeight="1" x14ac:dyDescent="0.25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</row>
    <row r="562" spans="1:24" ht="15.75" customHeight="1" x14ac:dyDescent="0.25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</row>
    <row r="563" spans="1:24" ht="15.75" customHeight="1" x14ac:dyDescent="0.25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</row>
    <row r="564" spans="1:24" ht="15.75" customHeight="1" x14ac:dyDescent="0.25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</row>
    <row r="565" spans="1:24" ht="15.75" customHeight="1" x14ac:dyDescent="0.2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</row>
    <row r="566" spans="1:24" ht="15.75" customHeight="1" x14ac:dyDescent="0.25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</row>
    <row r="567" spans="1:24" ht="15.75" customHeight="1" x14ac:dyDescent="0.25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</row>
    <row r="568" spans="1:24" ht="15.75" customHeight="1" x14ac:dyDescent="0.25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</row>
    <row r="569" spans="1:24" ht="15.75" customHeight="1" x14ac:dyDescent="0.25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</row>
    <row r="570" spans="1:24" ht="15.75" customHeight="1" x14ac:dyDescent="0.25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</row>
    <row r="571" spans="1:24" ht="15.75" customHeight="1" x14ac:dyDescent="0.25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</row>
    <row r="572" spans="1:24" ht="15.75" customHeight="1" x14ac:dyDescent="0.25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</row>
    <row r="573" spans="1:24" ht="15.75" customHeight="1" x14ac:dyDescent="0.25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</row>
    <row r="574" spans="1:24" ht="15.75" customHeight="1" x14ac:dyDescent="0.25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</row>
    <row r="575" spans="1:24" ht="15.75" customHeight="1" x14ac:dyDescent="0.2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</row>
    <row r="576" spans="1:24" ht="15.75" customHeight="1" x14ac:dyDescent="0.25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</row>
    <row r="577" spans="1:24" ht="15.75" customHeight="1" x14ac:dyDescent="0.25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</row>
    <row r="578" spans="1:24" ht="15.75" customHeight="1" x14ac:dyDescent="0.25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</row>
    <row r="579" spans="1:24" ht="15.75" customHeight="1" x14ac:dyDescent="0.25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</row>
    <row r="580" spans="1:24" ht="15.75" customHeight="1" x14ac:dyDescent="0.25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</row>
    <row r="581" spans="1:24" ht="15.75" customHeight="1" x14ac:dyDescent="0.25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</row>
    <row r="582" spans="1:24" ht="15.75" customHeight="1" x14ac:dyDescent="0.25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</row>
    <row r="583" spans="1:24" ht="15.75" customHeight="1" x14ac:dyDescent="0.25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</row>
    <row r="584" spans="1:24" ht="15.75" customHeight="1" x14ac:dyDescent="0.25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</row>
    <row r="585" spans="1:24" ht="15.75" customHeight="1" x14ac:dyDescent="0.2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</row>
    <row r="586" spans="1:24" ht="15.75" customHeight="1" x14ac:dyDescent="0.25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</row>
    <row r="587" spans="1:24" ht="15.75" customHeight="1" x14ac:dyDescent="0.25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</row>
    <row r="588" spans="1:24" ht="15.75" customHeight="1" x14ac:dyDescent="0.25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</row>
    <row r="589" spans="1:24" ht="15.75" customHeight="1" x14ac:dyDescent="0.25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</row>
    <row r="590" spans="1:24" ht="15.75" customHeight="1" x14ac:dyDescent="0.25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</row>
    <row r="591" spans="1:24" ht="15.75" customHeight="1" x14ac:dyDescent="0.25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</row>
    <row r="592" spans="1:24" ht="15.75" customHeight="1" x14ac:dyDescent="0.25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</row>
    <row r="593" spans="1:24" ht="15.75" customHeight="1" x14ac:dyDescent="0.25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</row>
    <row r="594" spans="1:24" ht="15.75" customHeight="1" x14ac:dyDescent="0.25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</row>
    <row r="595" spans="1:24" ht="15.75" customHeight="1" x14ac:dyDescent="0.2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</row>
    <row r="596" spans="1:24" ht="15.75" customHeight="1" x14ac:dyDescent="0.25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</row>
    <row r="597" spans="1:24" ht="15.75" customHeight="1" x14ac:dyDescent="0.25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</row>
    <row r="598" spans="1:24" ht="15.75" customHeight="1" x14ac:dyDescent="0.25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</row>
    <row r="599" spans="1:24" ht="15.75" customHeight="1" x14ac:dyDescent="0.25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</row>
    <row r="600" spans="1:24" ht="15.75" customHeight="1" x14ac:dyDescent="0.25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</row>
    <row r="601" spans="1:24" ht="15.75" customHeight="1" x14ac:dyDescent="0.25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</row>
    <row r="602" spans="1:24" ht="15.75" customHeight="1" x14ac:dyDescent="0.25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</row>
    <row r="603" spans="1:24" ht="15.75" customHeight="1" x14ac:dyDescent="0.25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</row>
    <row r="604" spans="1:24" ht="15.75" customHeight="1" x14ac:dyDescent="0.25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</row>
    <row r="605" spans="1:24" ht="15.75" customHeight="1" x14ac:dyDescent="0.2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</row>
    <row r="606" spans="1:24" ht="15.75" customHeight="1" x14ac:dyDescent="0.25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</row>
    <row r="607" spans="1:24" ht="15.75" customHeight="1" x14ac:dyDescent="0.25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</row>
    <row r="608" spans="1:24" ht="15.75" customHeight="1" x14ac:dyDescent="0.25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</row>
    <row r="609" spans="1:24" ht="15.75" customHeight="1" x14ac:dyDescent="0.25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</row>
    <row r="610" spans="1:24" ht="15.75" customHeight="1" x14ac:dyDescent="0.25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</row>
    <row r="611" spans="1:24" ht="15.75" customHeight="1" x14ac:dyDescent="0.25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</row>
    <row r="612" spans="1:24" ht="15.75" customHeight="1" x14ac:dyDescent="0.25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</row>
    <row r="613" spans="1:24" ht="15.75" customHeight="1" x14ac:dyDescent="0.25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</row>
    <row r="614" spans="1:24" ht="15.75" customHeight="1" x14ac:dyDescent="0.25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</row>
    <row r="615" spans="1:24" ht="15.75" customHeight="1" x14ac:dyDescent="0.2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</row>
    <row r="616" spans="1:24" ht="15.75" customHeight="1" x14ac:dyDescent="0.25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</row>
    <row r="617" spans="1:24" ht="15.75" customHeight="1" x14ac:dyDescent="0.25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</row>
    <row r="618" spans="1:24" ht="15.75" customHeight="1" x14ac:dyDescent="0.25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</row>
    <row r="619" spans="1:24" ht="15.75" customHeight="1" x14ac:dyDescent="0.25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</row>
    <row r="620" spans="1:24" ht="15.75" customHeight="1" x14ac:dyDescent="0.25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</row>
    <row r="621" spans="1:24" ht="15.75" customHeight="1" x14ac:dyDescent="0.25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</row>
    <row r="622" spans="1:24" ht="15.75" customHeight="1" x14ac:dyDescent="0.25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</row>
    <row r="623" spans="1:24" ht="15.75" customHeight="1" x14ac:dyDescent="0.25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</row>
    <row r="624" spans="1:24" ht="15.75" customHeight="1" x14ac:dyDescent="0.25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</row>
    <row r="625" spans="1:24" ht="15.75" customHeight="1" x14ac:dyDescent="0.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</row>
    <row r="626" spans="1:24" ht="15.75" customHeight="1" x14ac:dyDescent="0.25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</row>
    <row r="627" spans="1:24" ht="15.75" customHeight="1" x14ac:dyDescent="0.25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</row>
    <row r="628" spans="1:24" ht="15.75" customHeight="1" x14ac:dyDescent="0.25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</row>
    <row r="629" spans="1:24" ht="15.75" customHeight="1" x14ac:dyDescent="0.25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</row>
    <row r="630" spans="1:24" ht="15.75" customHeight="1" x14ac:dyDescent="0.25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</row>
    <row r="631" spans="1:24" ht="15.75" customHeight="1" x14ac:dyDescent="0.25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</row>
    <row r="632" spans="1:24" ht="15.75" customHeight="1" x14ac:dyDescent="0.25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</row>
    <row r="633" spans="1:24" ht="15.75" customHeight="1" x14ac:dyDescent="0.25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</row>
    <row r="634" spans="1:24" ht="15.75" customHeight="1" x14ac:dyDescent="0.25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</row>
    <row r="635" spans="1:24" ht="15.75" customHeight="1" x14ac:dyDescent="0.2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</row>
    <row r="636" spans="1:24" ht="15.75" customHeight="1" x14ac:dyDescent="0.25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</row>
    <row r="637" spans="1:24" ht="15.75" customHeight="1" x14ac:dyDescent="0.25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</row>
    <row r="638" spans="1:24" ht="15.75" customHeight="1" x14ac:dyDescent="0.25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</row>
    <row r="639" spans="1:24" ht="15.75" customHeight="1" x14ac:dyDescent="0.25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</row>
    <row r="640" spans="1:24" ht="15.75" customHeight="1" x14ac:dyDescent="0.25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</row>
    <row r="641" spans="1:24" ht="15.75" customHeight="1" x14ac:dyDescent="0.25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</row>
    <row r="642" spans="1:24" ht="15.75" customHeight="1" x14ac:dyDescent="0.25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</row>
    <row r="643" spans="1:24" ht="15.75" customHeight="1" x14ac:dyDescent="0.25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</row>
    <row r="644" spans="1:24" ht="15.75" customHeight="1" x14ac:dyDescent="0.25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</row>
    <row r="645" spans="1:24" ht="15.75" customHeight="1" x14ac:dyDescent="0.2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</row>
    <row r="646" spans="1:24" ht="15.75" customHeight="1" x14ac:dyDescent="0.25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</row>
    <row r="647" spans="1:24" ht="15.75" customHeight="1" x14ac:dyDescent="0.25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</row>
    <row r="648" spans="1:24" ht="15.75" customHeight="1" x14ac:dyDescent="0.25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</row>
    <row r="649" spans="1:24" ht="15.75" customHeight="1" x14ac:dyDescent="0.25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</row>
    <row r="650" spans="1:24" ht="15.75" customHeight="1" x14ac:dyDescent="0.25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</row>
    <row r="651" spans="1:24" ht="15.75" customHeight="1" x14ac:dyDescent="0.25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</row>
    <row r="652" spans="1:24" ht="15.75" customHeight="1" x14ac:dyDescent="0.25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</row>
    <row r="653" spans="1:24" ht="15.75" customHeight="1" x14ac:dyDescent="0.25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</row>
    <row r="654" spans="1:24" ht="15.75" customHeight="1" x14ac:dyDescent="0.25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</row>
    <row r="655" spans="1:24" ht="15.75" customHeight="1" x14ac:dyDescent="0.2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</row>
    <row r="656" spans="1:24" ht="15.75" customHeight="1" x14ac:dyDescent="0.25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</row>
    <row r="657" spans="1:24" ht="15.75" customHeight="1" x14ac:dyDescent="0.25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</row>
    <row r="658" spans="1:24" ht="15.75" customHeight="1" x14ac:dyDescent="0.25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</row>
    <row r="659" spans="1:24" ht="15.75" customHeight="1" x14ac:dyDescent="0.25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</row>
    <row r="660" spans="1:24" ht="15.75" customHeight="1" x14ac:dyDescent="0.25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</row>
    <row r="661" spans="1:24" ht="15.75" customHeight="1" x14ac:dyDescent="0.25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</row>
    <row r="662" spans="1:24" ht="15.75" customHeight="1" x14ac:dyDescent="0.25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</row>
    <row r="663" spans="1:24" ht="15.75" customHeight="1" x14ac:dyDescent="0.25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</row>
    <row r="664" spans="1:24" ht="15.75" customHeight="1" x14ac:dyDescent="0.25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</row>
    <row r="665" spans="1:24" ht="15.75" customHeight="1" x14ac:dyDescent="0.2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</row>
    <row r="666" spans="1:24" ht="15.75" customHeight="1" x14ac:dyDescent="0.25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</row>
    <row r="667" spans="1:24" ht="15.75" customHeight="1" x14ac:dyDescent="0.25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</row>
    <row r="668" spans="1:24" ht="15.75" customHeight="1" x14ac:dyDescent="0.25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</row>
    <row r="669" spans="1:24" ht="15.75" customHeight="1" x14ac:dyDescent="0.25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</row>
    <row r="670" spans="1:24" ht="15.75" customHeight="1" x14ac:dyDescent="0.25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</row>
    <row r="671" spans="1:24" ht="15.75" customHeight="1" x14ac:dyDescent="0.25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</row>
    <row r="672" spans="1:24" ht="15.75" customHeight="1" x14ac:dyDescent="0.25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</row>
    <row r="673" spans="1:24" ht="15.75" customHeight="1" x14ac:dyDescent="0.25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</row>
    <row r="674" spans="1:24" ht="15.75" customHeight="1" x14ac:dyDescent="0.25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</row>
    <row r="675" spans="1:24" ht="15.75" customHeight="1" x14ac:dyDescent="0.2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</row>
    <row r="676" spans="1:24" ht="15.75" customHeight="1" x14ac:dyDescent="0.25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</row>
    <row r="677" spans="1:24" ht="15.75" customHeight="1" x14ac:dyDescent="0.25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</row>
    <row r="678" spans="1:24" ht="15.75" customHeight="1" x14ac:dyDescent="0.25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</row>
    <row r="679" spans="1:24" ht="15.75" customHeight="1" x14ac:dyDescent="0.25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</row>
    <row r="680" spans="1:24" ht="15.75" customHeight="1" x14ac:dyDescent="0.25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</row>
    <row r="681" spans="1:24" ht="15.75" customHeight="1" x14ac:dyDescent="0.25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</row>
    <row r="682" spans="1:24" ht="15.75" customHeight="1" x14ac:dyDescent="0.25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</row>
    <row r="683" spans="1:24" ht="15.75" customHeight="1" x14ac:dyDescent="0.25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</row>
    <row r="684" spans="1:24" ht="15.75" customHeight="1" x14ac:dyDescent="0.25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</row>
    <row r="685" spans="1:24" ht="15.75" customHeight="1" x14ac:dyDescent="0.2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</row>
    <row r="686" spans="1:24" ht="15.75" customHeight="1" x14ac:dyDescent="0.25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</row>
    <row r="687" spans="1:24" ht="15.75" customHeight="1" x14ac:dyDescent="0.25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</row>
    <row r="688" spans="1:24" ht="15.75" customHeight="1" x14ac:dyDescent="0.25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</row>
    <row r="689" spans="1:24" ht="15.75" customHeight="1" x14ac:dyDescent="0.25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</row>
    <row r="690" spans="1:24" ht="15.75" customHeight="1" x14ac:dyDescent="0.25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</row>
    <row r="691" spans="1:24" ht="15.75" customHeight="1" x14ac:dyDescent="0.25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</row>
    <row r="692" spans="1:24" ht="15.75" customHeight="1" x14ac:dyDescent="0.25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</row>
    <row r="693" spans="1:24" ht="15.75" customHeight="1" x14ac:dyDescent="0.25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</row>
    <row r="694" spans="1:24" ht="15.75" customHeight="1" x14ac:dyDescent="0.25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</row>
    <row r="695" spans="1:24" ht="15.75" customHeight="1" x14ac:dyDescent="0.2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</row>
    <row r="696" spans="1:24" ht="15.75" customHeight="1" x14ac:dyDescent="0.25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</row>
    <row r="697" spans="1:24" ht="15.75" customHeight="1" x14ac:dyDescent="0.25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</row>
    <row r="698" spans="1:24" ht="15.75" customHeight="1" x14ac:dyDescent="0.25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</row>
    <row r="699" spans="1:24" ht="15.75" customHeight="1" x14ac:dyDescent="0.25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</row>
    <row r="700" spans="1:24" ht="15.75" customHeight="1" x14ac:dyDescent="0.25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</row>
    <row r="701" spans="1:24" ht="15.75" customHeight="1" x14ac:dyDescent="0.25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</row>
    <row r="702" spans="1:24" ht="15.75" customHeight="1" x14ac:dyDescent="0.25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</row>
    <row r="703" spans="1:24" ht="15.75" customHeight="1" x14ac:dyDescent="0.25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</row>
    <row r="704" spans="1:24" ht="15.75" customHeight="1" x14ac:dyDescent="0.25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</row>
    <row r="705" spans="1:24" ht="15.75" customHeight="1" x14ac:dyDescent="0.2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</row>
    <row r="706" spans="1:24" ht="15.75" customHeight="1" x14ac:dyDescent="0.25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</row>
    <row r="707" spans="1:24" ht="15.75" customHeight="1" x14ac:dyDescent="0.25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</row>
    <row r="708" spans="1:24" ht="15.75" customHeight="1" x14ac:dyDescent="0.25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</row>
    <row r="709" spans="1:24" ht="15.75" customHeight="1" x14ac:dyDescent="0.25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</row>
    <row r="710" spans="1:24" ht="15.75" customHeight="1" x14ac:dyDescent="0.25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</row>
    <row r="711" spans="1:24" ht="15.75" customHeight="1" x14ac:dyDescent="0.25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</row>
    <row r="712" spans="1:24" ht="15.75" customHeight="1" x14ac:dyDescent="0.25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</row>
    <row r="713" spans="1:24" ht="15.75" customHeight="1" x14ac:dyDescent="0.25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</row>
    <row r="714" spans="1:24" ht="15.75" customHeight="1" x14ac:dyDescent="0.25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</row>
    <row r="715" spans="1:24" ht="15.75" customHeight="1" x14ac:dyDescent="0.2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</row>
    <row r="716" spans="1:24" ht="15.75" customHeight="1" x14ac:dyDescent="0.25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</row>
    <row r="717" spans="1:24" ht="15.75" customHeight="1" x14ac:dyDescent="0.25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</row>
    <row r="718" spans="1:24" ht="15.75" customHeight="1" x14ac:dyDescent="0.25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</row>
    <row r="719" spans="1:24" ht="15.75" customHeight="1" x14ac:dyDescent="0.25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</row>
    <row r="720" spans="1:24" ht="15.75" customHeight="1" x14ac:dyDescent="0.25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</row>
    <row r="721" spans="1:24" ht="15.75" customHeight="1" x14ac:dyDescent="0.25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</row>
    <row r="722" spans="1:24" ht="15.75" customHeight="1" x14ac:dyDescent="0.25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</row>
    <row r="723" spans="1:24" ht="15.75" customHeight="1" x14ac:dyDescent="0.25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</row>
    <row r="724" spans="1:24" ht="15.75" customHeight="1" x14ac:dyDescent="0.25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</row>
    <row r="725" spans="1:24" ht="15.75" customHeight="1" x14ac:dyDescent="0.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</row>
    <row r="726" spans="1:24" ht="15.75" customHeight="1" x14ac:dyDescent="0.25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</row>
    <row r="727" spans="1:24" ht="15.75" customHeight="1" x14ac:dyDescent="0.25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</row>
    <row r="728" spans="1:24" ht="15.75" customHeight="1" x14ac:dyDescent="0.25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</row>
    <row r="729" spans="1:24" ht="15.75" customHeight="1" x14ac:dyDescent="0.25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</row>
    <row r="730" spans="1:24" ht="15.75" customHeight="1" x14ac:dyDescent="0.25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</row>
    <row r="731" spans="1:24" ht="15.75" customHeight="1" x14ac:dyDescent="0.25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</row>
    <row r="732" spans="1:24" ht="15.75" customHeight="1" x14ac:dyDescent="0.25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</row>
    <row r="733" spans="1:24" ht="15.75" customHeight="1" x14ac:dyDescent="0.25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</row>
    <row r="734" spans="1:24" ht="15.75" customHeight="1" x14ac:dyDescent="0.25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</row>
    <row r="735" spans="1:24" ht="15.75" customHeight="1" x14ac:dyDescent="0.2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</row>
    <row r="736" spans="1:24" ht="15.75" customHeight="1" x14ac:dyDescent="0.25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</row>
    <row r="737" spans="1:24" ht="15.75" customHeight="1" x14ac:dyDescent="0.25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</row>
    <row r="738" spans="1:24" ht="15.75" customHeight="1" x14ac:dyDescent="0.25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</row>
    <row r="739" spans="1:24" ht="15.75" customHeight="1" x14ac:dyDescent="0.25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</row>
    <row r="740" spans="1:24" ht="15.75" customHeight="1" x14ac:dyDescent="0.25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</row>
    <row r="741" spans="1:24" ht="15.75" customHeight="1" x14ac:dyDescent="0.25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</row>
    <row r="742" spans="1:24" ht="15.75" customHeight="1" x14ac:dyDescent="0.25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</row>
    <row r="743" spans="1:24" ht="15.75" customHeight="1" x14ac:dyDescent="0.25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</row>
    <row r="744" spans="1:24" ht="15.75" customHeight="1" x14ac:dyDescent="0.25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</row>
    <row r="745" spans="1:24" ht="15.75" customHeight="1" x14ac:dyDescent="0.2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</row>
    <row r="746" spans="1:24" ht="15.75" customHeight="1" x14ac:dyDescent="0.25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</row>
    <row r="747" spans="1:24" ht="15.75" customHeight="1" x14ac:dyDescent="0.25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</row>
    <row r="748" spans="1:24" ht="15.75" customHeight="1" x14ac:dyDescent="0.25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</row>
    <row r="749" spans="1:24" ht="15.75" customHeight="1" x14ac:dyDescent="0.25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</row>
    <row r="750" spans="1:24" ht="15.75" customHeight="1" x14ac:dyDescent="0.25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</row>
    <row r="751" spans="1:24" ht="15.75" customHeight="1" x14ac:dyDescent="0.25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</row>
    <row r="752" spans="1:24" ht="15.75" customHeight="1" x14ac:dyDescent="0.25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</row>
    <row r="753" spans="1:24" ht="15.75" customHeight="1" x14ac:dyDescent="0.25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</row>
    <row r="754" spans="1:24" ht="15.75" customHeight="1" x14ac:dyDescent="0.25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</row>
    <row r="755" spans="1:24" ht="15.75" customHeight="1" x14ac:dyDescent="0.2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</row>
    <row r="756" spans="1:24" ht="15.75" customHeight="1" x14ac:dyDescent="0.25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</row>
    <row r="757" spans="1:24" ht="15.75" customHeight="1" x14ac:dyDescent="0.25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</row>
    <row r="758" spans="1:24" ht="15.75" customHeight="1" x14ac:dyDescent="0.25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</row>
    <row r="759" spans="1:24" ht="15.75" customHeight="1" x14ac:dyDescent="0.25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</row>
    <row r="760" spans="1:24" ht="15.75" customHeight="1" x14ac:dyDescent="0.25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</row>
    <row r="761" spans="1:24" ht="15.75" customHeight="1" x14ac:dyDescent="0.25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</row>
    <row r="762" spans="1:24" ht="15.75" customHeight="1" x14ac:dyDescent="0.25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</row>
    <row r="763" spans="1:24" ht="15.75" customHeight="1" x14ac:dyDescent="0.25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</row>
    <row r="764" spans="1:24" ht="15.75" customHeight="1" x14ac:dyDescent="0.25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</row>
    <row r="765" spans="1:24" ht="15.75" customHeight="1" x14ac:dyDescent="0.2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</row>
    <row r="766" spans="1:24" ht="15.75" customHeight="1" x14ac:dyDescent="0.25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</row>
    <row r="767" spans="1:24" ht="15.75" customHeight="1" x14ac:dyDescent="0.25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</row>
    <row r="768" spans="1:24" ht="15.75" customHeight="1" x14ac:dyDescent="0.25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</row>
    <row r="769" spans="1:24" ht="15.75" customHeight="1" x14ac:dyDescent="0.25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</row>
    <row r="770" spans="1:24" ht="15.75" customHeight="1" x14ac:dyDescent="0.25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</row>
    <row r="771" spans="1:24" ht="15.75" customHeight="1" x14ac:dyDescent="0.25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</row>
    <row r="772" spans="1:24" ht="15.75" customHeight="1" x14ac:dyDescent="0.25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</row>
    <row r="773" spans="1:24" ht="15.75" customHeight="1" x14ac:dyDescent="0.25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</row>
    <row r="774" spans="1:24" ht="15.75" customHeight="1" x14ac:dyDescent="0.25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</row>
    <row r="775" spans="1:24" ht="15.75" customHeight="1" x14ac:dyDescent="0.2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</row>
    <row r="776" spans="1:24" ht="15.75" customHeight="1" x14ac:dyDescent="0.25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</row>
    <row r="777" spans="1:24" ht="15.75" customHeight="1" x14ac:dyDescent="0.25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</row>
    <row r="778" spans="1:24" ht="15.75" customHeight="1" x14ac:dyDescent="0.25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</row>
    <row r="779" spans="1:24" ht="15.75" customHeight="1" x14ac:dyDescent="0.25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</row>
    <row r="780" spans="1:24" ht="15.75" customHeight="1" x14ac:dyDescent="0.25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</row>
    <row r="781" spans="1:24" ht="15.75" customHeight="1" x14ac:dyDescent="0.25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</row>
    <row r="782" spans="1:24" ht="15.75" customHeight="1" x14ac:dyDescent="0.25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</row>
    <row r="783" spans="1:24" ht="15.75" customHeight="1" x14ac:dyDescent="0.25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</row>
    <row r="784" spans="1:24" ht="15.75" customHeight="1" x14ac:dyDescent="0.25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</row>
    <row r="785" spans="1:24" ht="15.75" customHeight="1" x14ac:dyDescent="0.2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</row>
    <row r="786" spans="1:24" ht="15.75" customHeight="1" x14ac:dyDescent="0.25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</row>
    <row r="787" spans="1:24" ht="15.75" customHeight="1" x14ac:dyDescent="0.25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</row>
    <row r="788" spans="1:24" ht="15.75" customHeight="1" x14ac:dyDescent="0.25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</row>
    <row r="789" spans="1:24" ht="15.75" customHeight="1" x14ac:dyDescent="0.25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</row>
    <row r="790" spans="1:24" ht="15.75" customHeight="1" x14ac:dyDescent="0.25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</row>
    <row r="791" spans="1:24" ht="15.75" customHeight="1" x14ac:dyDescent="0.25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</row>
    <row r="792" spans="1:24" ht="15.75" customHeight="1" x14ac:dyDescent="0.25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</row>
    <row r="793" spans="1:24" ht="15.75" customHeight="1" x14ac:dyDescent="0.25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</row>
    <row r="794" spans="1:24" ht="15.75" customHeight="1" x14ac:dyDescent="0.25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</row>
    <row r="795" spans="1:24" ht="15.75" customHeight="1" x14ac:dyDescent="0.2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</row>
    <row r="796" spans="1:24" ht="15.75" customHeight="1" x14ac:dyDescent="0.25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</row>
    <row r="797" spans="1:24" ht="15.75" customHeight="1" x14ac:dyDescent="0.25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</row>
    <row r="798" spans="1:24" ht="15.75" customHeight="1" x14ac:dyDescent="0.25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</row>
    <row r="799" spans="1:24" ht="15.75" customHeight="1" x14ac:dyDescent="0.25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</row>
    <row r="800" spans="1:24" ht="15.75" customHeight="1" x14ac:dyDescent="0.25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</row>
    <row r="801" spans="1:24" ht="15.75" customHeight="1" x14ac:dyDescent="0.25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</row>
    <row r="802" spans="1:24" ht="15.75" customHeight="1" x14ac:dyDescent="0.25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</row>
    <row r="803" spans="1:24" ht="15.75" customHeight="1" x14ac:dyDescent="0.25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</row>
    <row r="804" spans="1:24" ht="15.75" customHeight="1" x14ac:dyDescent="0.25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</row>
    <row r="805" spans="1:24" ht="15.75" customHeight="1" x14ac:dyDescent="0.2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</row>
    <row r="806" spans="1:24" ht="15.75" customHeight="1" x14ac:dyDescent="0.25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</row>
    <row r="807" spans="1:24" ht="15.75" customHeight="1" x14ac:dyDescent="0.25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</row>
    <row r="808" spans="1:24" ht="15.75" customHeight="1" x14ac:dyDescent="0.25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</row>
    <row r="809" spans="1:24" ht="15.75" customHeight="1" x14ac:dyDescent="0.25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</row>
    <row r="810" spans="1:24" ht="15.75" customHeight="1" x14ac:dyDescent="0.25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</row>
    <row r="811" spans="1:24" ht="15.75" customHeight="1" x14ac:dyDescent="0.25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</row>
    <row r="812" spans="1:24" ht="15.75" customHeight="1" x14ac:dyDescent="0.25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</row>
    <row r="813" spans="1:24" ht="15.75" customHeight="1" x14ac:dyDescent="0.25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</row>
    <row r="814" spans="1:24" ht="15.75" customHeight="1" x14ac:dyDescent="0.25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</row>
    <row r="815" spans="1:24" ht="15.75" customHeight="1" x14ac:dyDescent="0.2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</row>
    <row r="816" spans="1:24" ht="15.75" customHeight="1" x14ac:dyDescent="0.25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</row>
    <row r="817" spans="1:24" ht="15.75" customHeight="1" x14ac:dyDescent="0.25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</row>
    <row r="818" spans="1:24" ht="15.75" customHeight="1" x14ac:dyDescent="0.25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</row>
    <row r="819" spans="1:24" ht="15.75" customHeight="1" x14ac:dyDescent="0.25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</row>
    <row r="820" spans="1:24" ht="15.75" customHeight="1" x14ac:dyDescent="0.25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</row>
    <row r="821" spans="1:24" ht="15.75" customHeight="1" x14ac:dyDescent="0.25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</row>
    <row r="822" spans="1:24" ht="15.75" customHeight="1" x14ac:dyDescent="0.25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</row>
    <row r="823" spans="1:24" ht="15.75" customHeight="1" x14ac:dyDescent="0.25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</row>
    <row r="824" spans="1:24" ht="15.75" customHeight="1" x14ac:dyDescent="0.25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</row>
    <row r="825" spans="1:24" ht="15.75" customHeight="1" x14ac:dyDescent="0.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</row>
    <row r="826" spans="1:24" ht="15.75" customHeight="1" x14ac:dyDescent="0.25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</row>
    <row r="827" spans="1:24" ht="15.75" customHeight="1" x14ac:dyDescent="0.25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</row>
    <row r="828" spans="1:24" ht="15.75" customHeight="1" x14ac:dyDescent="0.25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</row>
    <row r="829" spans="1:24" ht="15.75" customHeight="1" x14ac:dyDescent="0.25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</row>
    <row r="830" spans="1:24" ht="15.75" customHeight="1" x14ac:dyDescent="0.25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</row>
    <row r="831" spans="1:24" ht="15.75" customHeight="1" x14ac:dyDescent="0.25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</row>
    <row r="832" spans="1:24" ht="15.75" customHeight="1" x14ac:dyDescent="0.25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</row>
    <row r="833" spans="1:24" ht="15.75" customHeight="1" x14ac:dyDescent="0.25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</row>
    <row r="834" spans="1:24" ht="15.75" customHeight="1" x14ac:dyDescent="0.25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</row>
    <row r="835" spans="1:24" ht="15.75" customHeight="1" x14ac:dyDescent="0.2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</row>
  </sheetData>
  <mergeCells count="3">
    <mergeCell ref="B1:D1"/>
    <mergeCell ref="B2:B3"/>
    <mergeCell ref="B17:D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Cronograma</vt:lpstr>
      <vt:lpstr>Orçamento para propostas</vt:lpstr>
      <vt:lpstr>Composição do BDI</vt:lpstr>
      <vt:lpstr>'Orçamento para propostas'!Area_de_impressao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Maltz</dc:creator>
  <cp:lastModifiedBy>Fabiane  21-07-17</cp:lastModifiedBy>
  <cp:lastPrinted>2021-05-24T19:06:56Z</cp:lastPrinted>
  <dcterms:created xsi:type="dcterms:W3CDTF">2019-05-29T12:19:46Z</dcterms:created>
  <dcterms:modified xsi:type="dcterms:W3CDTF">2021-09-09T17:55:53Z</dcterms:modified>
</cp:coreProperties>
</file>